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drawings/drawing4.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Ex3.xml" ContentType="application/vnd.ms-office.chartex+xml"/>
  <Override PartName="/xl/charts/style11.xml" ContentType="application/vnd.ms-office.chartstyle+xml"/>
  <Override PartName="/xl/charts/colors11.xml" ContentType="application/vnd.ms-office.chartcolorstyle+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5.xml" ContentType="application/vnd.openxmlformats-officedocument.drawing+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Ex4.xml" ContentType="application/vnd.ms-office.chartex+xml"/>
  <Override PartName="/xl/charts/style14.xml" ContentType="application/vnd.ms-office.chartstyle+xml"/>
  <Override PartName="/xl/charts/colors14.xml" ContentType="application/vnd.ms-office.chartcolorstyle+xml"/>
  <Override PartName="/xl/charts/chart11.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6.xml" ContentType="application/vnd.openxmlformats-officedocument.drawing+xml"/>
  <Override PartName="/xl/charts/chart12.xml" ContentType="application/vnd.openxmlformats-officedocument.drawingml.chart+xml"/>
  <Override PartName="/xl/charts/style16.xml" ContentType="application/vnd.ms-office.chartstyle+xml"/>
  <Override PartName="/xl/charts/colors16.xml" ContentType="application/vnd.ms-office.chartcolorstyle+xml"/>
  <Override PartName="/xl/charts/chartEx5.xml" ContentType="application/vnd.ms-office.chartex+xml"/>
  <Override PartName="/xl/charts/style17.xml" ContentType="application/vnd.ms-office.chartstyle+xml"/>
  <Override PartName="/xl/charts/colors17.xml" ContentType="application/vnd.ms-office.chartcolorstyle+xml"/>
  <Override PartName="/xl/charts/chart13.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7.xml" ContentType="application/vnd.openxmlformats-officedocument.drawing+xml"/>
  <Override PartName="/xl/charts/chart14.xml" ContentType="application/vnd.openxmlformats-officedocument.drawingml.chart+xml"/>
  <Override PartName="/xl/charts/style19.xml" ContentType="application/vnd.ms-office.chartstyle+xml"/>
  <Override PartName="/xl/charts/colors19.xml" ContentType="application/vnd.ms-office.chartcolorstyle+xml"/>
  <Override PartName="/xl/charts/chartEx6.xml" ContentType="application/vnd.ms-office.chartex+xml"/>
  <Override PartName="/xl/charts/style20.xml" ContentType="application/vnd.ms-office.chartstyle+xml"/>
  <Override PartName="/xl/charts/colors20.xml" ContentType="application/vnd.ms-office.chartcolorstyle+xml"/>
  <Override PartName="/xl/charts/chart15.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8.xml" ContentType="application/vnd.openxmlformats-officedocument.drawing+xml"/>
  <Override PartName="/xl/charts/chart16.xml" ContentType="application/vnd.openxmlformats-officedocument.drawingml.chart+xml"/>
  <Override PartName="/xl/charts/style22.xml" ContentType="application/vnd.ms-office.chartstyle+xml"/>
  <Override PartName="/xl/charts/colors22.xml" ContentType="application/vnd.ms-office.chartcolorstyle+xml"/>
  <Override PartName="/xl/charts/chartEx7.xml" ContentType="application/vnd.ms-office.chartex+xml"/>
  <Override PartName="/xl/charts/style23.xml" ContentType="application/vnd.ms-office.chartstyle+xml"/>
  <Override PartName="/xl/charts/colors23.xml" ContentType="application/vnd.ms-office.chartcolorstyle+xml"/>
  <Override PartName="/xl/charts/chart17.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9.xml" ContentType="application/vnd.openxmlformats-officedocument.drawing+xml"/>
  <Override PartName="/xl/charts/chart18.xml" ContentType="application/vnd.openxmlformats-officedocument.drawingml.chart+xml"/>
  <Override PartName="/xl/charts/style25.xml" ContentType="application/vnd.ms-office.chartstyle+xml"/>
  <Override PartName="/xl/charts/colors25.xml" ContentType="application/vnd.ms-office.chartcolorstyle+xml"/>
  <Override PartName="/xl/charts/chartEx8.xml" ContentType="application/vnd.ms-office.chartex+xml"/>
  <Override PartName="/xl/charts/style26.xml" ContentType="application/vnd.ms-office.chartstyle+xml"/>
  <Override PartName="/xl/charts/colors26.xml" ContentType="application/vnd.ms-office.chartcolorstyle+xml"/>
  <Override PartName="/xl/charts/chart19.xml" ContentType="application/vnd.openxmlformats-officedocument.drawingml.chart+xml"/>
  <Override PartName="/xl/charts/style27.xml" ContentType="application/vnd.ms-office.chartstyle+xml"/>
  <Override PartName="/xl/charts/colors27.xml" ContentType="application/vnd.ms-office.chartcolorstyle+xml"/>
  <Override PartName="/xl/drawings/drawing10.xml" ContentType="application/vnd.openxmlformats-officedocument.drawing+xml"/>
  <Override PartName="/xl/charts/chart20.xml" ContentType="application/vnd.openxmlformats-officedocument.drawingml.chart+xml"/>
  <Override PartName="/xl/charts/style28.xml" ContentType="application/vnd.ms-office.chartstyle+xml"/>
  <Override PartName="/xl/charts/colors28.xml" ContentType="application/vnd.ms-office.chartcolorstyle+xml"/>
  <Override PartName="/xl/charts/chartEx9.xml" ContentType="application/vnd.ms-office.chartex+xml"/>
  <Override PartName="/xl/charts/style29.xml" ContentType="application/vnd.ms-office.chartstyle+xml"/>
  <Override PartName="/xl/charts/colors29.xml" ContentType="application/vnd.ms-office.chartcolorstyle+xml"/>
  <Override PartName="/xl/charts/chart21.xml" ContentType="application/vnd.openxmlformats-officedocument.drawingml.chart+xml"/>
  <Override PartName="/xl/charts/style30.xml" ContentType="application/vnd.ms-office.chartstyle+xml"/>
  <Override PartName="/xl/charts/colors30.xml" ContentType="application/vnd.ms-office.chartcolorstyle+xml"/>
  <Override PartName="/xl/drawings/drawing11.xml" ContentType="application/vnd.openxmlformats-officedocument.drawing+xml"/>
  <Override PartName="/xl/charts/chart22.xml" ContentType="application/vnd.openxmlformats-officedocument.drawingml.chart+xml"/>
  <Override PartName="/xl/charts/style31.xml" ContentType="application/vnd.ms-office.chartstyle+xml"/>
  <Override PartName="/xl/charts/colors31.xml" ContentType="application/vnd.ms-office.chartcolorstyle+xml"/>
  <Override PartName="/xl/charts/chartEx10.xml" ContentType="application/vnd.ms-office.chartex+xml"/>
  <Override PartName="/xl/charts/style32.xml" ContentType="application/vnd.ms-office.chartstyle+xml"/>
  <Override PartName="/xl/charts/colors32.xml" ContentType="application/vnd.ms-office.chartcolorstyle+xml"/>
  <Override PartName="/xl/charts/chart23.xml" ContentType="application/vnd.openxmlformats-officedocument.drawingml.chart+xml"/>
  <Override PartName="/xl/charts/style33.xml" ContentType="application/vnd.ms-office.chartstyle+xml"/>
  <Override PartName="/xl/charts/colors3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202300"/>
  <mc:AlternateContent xmlns:mc="http://schemas.openxmlformats.org/markup-compatibility/2006">
    <mc:Choice Requires="x15">
      <x15ac:absPath xmlns:x15ac="http://schemas.microsoft.com/office/spreadsheetml/2010/11/ac" url="https://d.docs.live.net/aa387fe58d1ff227/Documents/Perceptions of Art Survey/"/>
    </mc:Choice>
  </mc:AlternateContent>
  <xr:revisionPtr revIDLastSave="3" documentId="8_{9AD7162C-7BC0-44FB-8DDD-72797EF24772}" xr6:coauthVersionLast="47" xr6:coauthVersionMax="47" xr10:uidLastSave="{26A05CF2-9232-4FF4-A5A4-179CE782A416}"/>
  <bookViews>
    <workbookView xWindow="-120" yWindow="-120" windowWidth="29040" windowHeight="15840" firstSheet="2" activeTab="2" xr2:uid="{00000000-000D-0000-FFFF-FFFF00000000}"/>
  </bookViews>
  <sheets>
    <sheet name="Raw" sheetId="1" r:id="rId1"/>
    <sheet name="Demographics" sheetId="2" r:id="rId2"/>
    <sheet name="LC Positive A" sheetId="3" r:id="rId3"/>
    <sheet name="HC Negative" sheetId="5" r:id="rId4"/>
    <sheet name="HC Positive A" sheetId="6" r:id="rId5"/>
    <sheet name="LC Ambiguous" sheetId="7" r:id="rId6"/>
    <sheet name="LC GOLD" sheetId="8" r:id="rId7"/>
    <sheet name="HC GOLD" sheetId="9" r:id="rId8"/>
    <sheet name="LC Positive B" sheetId="10" r:id="rId9"/>
    <sheet name="HC Ambiguous" sheetId="11" r:id="rId10"/>
    <sheet name="HC Positive B" sheetId="14" r:id="rId11"/>
    <sheet name="LC Negative" sheetId="13" r:id="rId12"/>
  </sheets>
  <definedNames>
    <definedName name="_xlnm._FilterDatabase" localSheetId="0" hidden="1">Raw!$A$2:$DY$43</definedName>
    <definedName name="_xlchart.v1.0" hidden="1">'LC Positive A'!$C$5</definedName>
    <definedName name="_xlchart.v1.1" hidden="1">'LC Positive A'!$C$6:$C$24</definedName>
    <definedName name="_xlchart.v1.10" hidden="1">'HC Positive A'!$D$5</definedName>
    <definedName name="_xlchart.v1.11" hidden="1">'HC Positive A'!$D$6:$D$24</definedName>
    <definedName name="_xlchart.v1.12" hidden="1">'LC Ambiguous'!$C$5</definedName>
    <definedName name="_xlchart.v1.13" hidden="1">'LC Ambiguous'!$C$6:$C$25</definedName>
    <definedName name="_xlchart.v1.14" hidden="1">'LC Ambiguous'!$D$5</definedName>
    <definedName name="_xlchart.v1.15" hidden="1">'LC Ambiguous'!$D$6:$D$25</definedName>
    <definedName name="_xlchart.v1.16" hidden="1">'LC GOLD'!$C$5</definedName>
    <definedName name="_xlchart.v1.17" hidden="1">'LC GOLD'!$C$6:$C$25</definedName>
    <definedName name="_xlchart.v1.18" hidden="1">'LC GOLD'!$D$5</definedName>
    <definedName name="_xlchart.v1.19" hidden="1">'LC GOLD'!$D$6:$D$25</definedName>
    <definedName name="_xlchart.v1.2" hidden="1">'LC Positive A'!$D$5</definedName>
    <definedName name="_xlchart.v1.20" hidden="1">'HC GOLD'!$C$5</definedName>
    <definedName name="_xlchart.v1.21" hidden="1">'HC GOLD'!$C$6:$C$25</definedName>
    <definedName name="_xlchart.v1.22" hidden="1">'HC GOLD'!$D$5</definedName>
    <definedName name="_xlchart.v1.23" hidden="1">'HC GOLD'!$D$6:$D$25</definedName>
    <definedName name="_xlchart.v1.24" hidden="1">'LC Positive B'!$C$5</definedName>
    <definedName name="_xlchart.v1.25" hidden="1">'LC Positive B'!$C$6:$C$25</definedName>
    <definedName name="_xlchart.v1.26" hidden="1">'LC Positive B'!$D$5</definedName>
    <definedName name="_xlchart.v1.27" hidden="1">'LC Positive B'!$D$6:$D$25</definedName>
    <definedName name="_xlchart.v1.28" hidden="1">'HC Ambiguous'!$C$5</definedName>
    <definedName name="_xlchart.v1.29" hidden="1">'HC Ambiguous'!$C$6:$C$25</definedName>
    <definedName name="_xlchart.v1.3" hidden="1">'LC Positive A'!$D$6:$D$24</definedName>
    <definedName name="_xlchart.v1.30" hidden="1">'HC Ambiguous'!$D$5</definedName>
    <definedName name="_xlchart.v1.31" hidden="1">'HC Ambiguous'!$D$6:$D$25</definedName>
    <definedName name="_xlchart.v1.32" hidden="1">'HC Positive B'!$C$5</definedName>
    <definedName name="_xlchart.v1.33" hidden="1">'HC Positive B'!$C$6:$C$25</definedName>
    <definedName name="_xlchart.v1.34" hidden="1">'HC Positive B'!$D$5</definedName>
    <definedName name="_xlchart.v1.35" hidden="1">'HC Positive B'!$D$6:$D$25</definedName>
    <definedName name="_xlchart.v1.36" hidden="1">'LC Negative'!$C$5</definedName>
    <definedName name="_xlchart.v1.37" hidden="1">'LC Negative'!$C$6:$C$25</definedName>
    <definedName name="_xlchart.v1.38" hidden="1">'LC Negative'!$D$5</definedName>
    <definedName name="_xlchart.v1.39" hidden="1">'LC Negative'!$D$6:$D$25</definedName>
    <definedName name="_xlchart.v1.4" hidden="1">'HC Negative'!$C$5</definedName>
    <definedName name="_xlchart.v1.5" hidden="1">'HC Negative'!$C$6:$C$25</definedName>
    <definedName name="_xlchart.v1.6" hidden="1">'HC Negative'!$D$5</definedName>
    <definedName name="_xlchart.v1.7" hidden="1">'HC Negative'!$D$6:$D$25</definedName>
    <definedName name="_xlchart.v1.8" hidden="1">'HC Positive A'!$C$5</definedName>
    <definedName name="_xlchart.v1.9" hidden="1">'HC Positive A'!$C$6:$C$24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2" i="2" l="1"/>
  <c r="J11" i="2"/>
  <c r="J10" i="2"/>
  <c r="J9" i="2"/>
  <c r="J8" i="2"/>
  <c r="J7" i="2"/>
  <c r="J6" i="2"/>
  <c r="D16" i="2"/>
  <c r="D8" i="2"/>
  <c r="C27" i="5"/>
  <c r="D29" i="14"/>
  <c r="C29" i="14"/>
  <c r="D28" i="14"/>
  <c r="C28" i="14"/>
  <c r="D27" i="14"/>
  <c r="C27" i="14"/>
  <c r="K10" i="14"/>
  <c r="J10" i="14"/>
  <c r="K9" i="14"/>
  <c r="J9" i="14"/>
  <c r="K8" i="14"/>
  <c r="J8" i="14"/>
  <c r="K7" i="14"/>
  <c r="J7" i="14"/>
  <c r="K6" i="14"/>
  <c r="J6" i="14"/>
  <c r="D29" i="13"/>
  <c r="C29" i="13"/>
  <c r="D28" i="13"/>
  <c r="C28" i="13"/>
  <c r="D27" i="13"/>
  <c r="C27" i="13"/>
  <c r="K10" i="13"/>
  <c r="J10" i="13"/>
  <c r="K9" i="13"/>
  <c r="J9" i="13"/>
  <c r="K8" i="13"/>
  <c r="J8" i="13"/>
  <c r="K7" i="13"/>
  <c r="K12" i="13" s="1"/>
  <c r="J7" i="13"/>
  <c r="J12" i="13" s="1"/>
  <c r="K6" i="13"/>
  <c r="J6" i="13"/>
  <c r="D29" i="11"/>
  <c r="C29" i="11"/>
  <c r="D28" i="11"/>
  <c r="C28" i="11"/>
  <c r="D27" i="11"/>
  <c r="C27" i="11"/>
  <c r="K10" i="11"/>
  <c r="J10" i="11"/>
  <c r="K9" i="11"/>
  <c r="J9" i="11"/>
  <c r="K8" i="11"/>
  <c r="J8" i="11"/>
  <c r="K7" i="11"/>
  <c r="K12" i="11" s="1"/>
  <c r="J7" i="11"/>
  <c r="K6" i="11"/>
  <c r="J6" i="11"/>
  <c r="D29" i="10"/>
  <c r="C29" i="10"/>
  <c r="D28" i="10"/>
  <c r="C28" i="10"/>
  <c r="D27" i="10"/>
  <c r="C27" i="10"/>
  <c r="K10" i="10"/>
  <c r="J10" i="10"/>
  <c r="K9" i="10"/>
  <c r="J9" i="10"/>
  <c r="K8" i="10"/>
  <c r="J8" i="10"/>
  <c r="K7" i="10"/>
  <c r="K15" i="10" s="1"/>
  <c r="J7" i="10"/>
  <c r="K6" i="10"/>
  <c r="J6" i="10"/>
  <c r="C29" i="9"/>
  <c r="C28" i="9"/>
  <c r="C27" i="9"/>
  <c r="J10" i="9"/>
  <c r="J9" i="9"/>
  <c r="J8" i="9"/>
  <c r="J7" i="9"/>
  <c r="J6" i="9"/>
  <c r="D29" i="8"/>
  <c r="C29" i="8"/>
  <c r="D28" i="8"/>
  <c r="C28" i="8"/>
  <c r="D27" i="8"/>
  <c r="C27" i="8"/>
  <c r="K10" i="8"/>
  <c r="J10" i="8"/>
  <c r="K9" i="8"/>
  <c r="J9" i="8"/>
  <c r="K8" i="8"/>
  <c r="J8" i="8"/>
  <c r="J13" i="8" s="1"/>
  <c r="K7" i="8"/>
  <c r="J7" i="8"/>
  <c r="K6" i="8"/>
  <c r="J6" i="8"/>
  <c r="D29" i="7"/>
  <c r="C29" i="7"/>
  <c r="D28" i="7"/>
  <c r="C28" i="7"/>
  <c r="D27" i="7"/>
  <c r="C27" i="7"/>
  <c r="K10" i="7"/>
  <c r="J10" i="7"/>
  <c r="K9" i="7"/>
  <c r="J9" i="7"/>
  <c r="K8" i="7"/>
  <c r="K13" i="7" s="1"/>
  <c r="J8" i="7"/>
  <c r="K7" i="7"/>
  <c r="K12" i="7" s="1"/>
  <c r="J7" i="7"/>
  <c r="J12" i="7" s="1"/>
  <c r="K6" i="7"/>
  <c r="J6" i="7"/>
  <c r="D28" i="6"/>
  <c r="C28" i="6"/>
  <c r="D27" i="6"/>
  <c r="C27" i="6"/>
  <c r="D26" i="6"/>
  <c r="C26" i="6"/>
  <c r="K10" i="6"/>
  <c r="J10" i="6"/>
  <c r="K9" i="6"/>
  <c r="J9" i="6"/>
  <c r="K8" i="6"/>
  <c r="K13" i="6" s="1"/>
  <c r="J8" i="6"/>
  <c r="K7" i="6"/>
  <c r="K12" i="6" s="1"/>
  <c r="J7" i="6"/>
  <c r="K6" i="6"/>
  <c r="J6" i="6"/>
  <c r="D29" i="5"/>
  <c r="C29" i="5"/>
  <c r="D28" i="5"/>
  <c r="C28" i="5"/>
  <c r="D27" i="5"/>
  <c r="K10" i="5"/>
  <c r="J10" i="5"/>
  <c r="K9" i="5"/>
  <c r="J9" i="5"/>
  <c r="K8" i="5"/>
  <c r="J8" i="5"/>
  <c r="K7" i="5"/>
  <c r="K12" i="5" s="1"/>
  <c r="J7" i="5"/>
  <c r="J12" i="5" s="1"/>
  <c r="K6" i="5"/>
  <c r="J6" i="5"/>
  <c r="J6" i="3"/>
  <c r="J15" i="3" s="1"/>
  <c r="D28" i="3"/>
  <c r="C28" i="3"/>
  <c r="D27" i="3"/>
  <c r="C27" i="3"/>
  <c r="D26" i="3"/>
  <c r="C26" i="3"/>
  <c r="K16" i="3"/>
  <c r="K15" i="3"/>
  <c r="K14" i="3"/>
  <c r="K13" i="3"/>
  <c r="K12" i="3"/>
  <c r="J16" i="3"/>
  <c r="J14" i="3"/>
  <c r="J13" i="3"/>
  <c r="J12" i="3"/>
  <c r="K9" i="3"/>
  <c r="K8" i="3"/>
  <c r="K7" i="3"/>
  <c r="J9" i="3"/>
  <c r="J8" i="3"/>
  <c r="J7" i="3"/>
  <c r="K10" i="3"/>
  <c r="K6" i="3"/>
  <c r="J10" i="3"/>
  <c r="E7" i="2"/>
  <c r="E6" i="2"/>
  <c r="E5" i="2"/>
  <c r="E15" i="2"/>
  <c r="E14" i="2"/>
  <c r="E13" i="2"/>
  <c r="E12" i="2"/>
  <c r="E11" i="2"/>
  <c r="K16" i="13" l="1"/>
  <c r="K15" i="13"/>
  <c r="J14" i="13"/>
  <c r="J13" i="13"/>
  <c r="K13" i="13"/>
  <c r="K14" i="13"/>
  <c r="J15" i="13"/>
  <c r="J16" i="13"/>
  <c r="J16" i="14"/>
  <c r="K14" i="14"/>
  <c r="K15" i="14"/>
  <c r="J13" i="14"/>
  <c r="K13" i="14"/>
  <c r="J14" i="14"/>
  <c r="J15" i="14"/>
  <c r="J15" i="11"/>
  <c r="J16" i="11"/>
  <c r="J13" i="11"/>
  <c r="J14" i="11"/>
  <c r="K14" i="11"/>
  <c r="K13" i="11"/>
  <c r="K15" i="11"/>
  <c r="K16" i="11"/>
  <c r="J13" i="10"/>
  <c r="J16" i="10"/>
  <c r="K13" i="10"/>
  <c r="K14" i="10"/>
  <c r="K16" i="10"/>
  <c r="J14" i="10"/>
  <c r="J15" i="10"/>
  <c r="D27" i="9"/>
  <c r="K7" i="9"/>
  <c r="K10" i="9"/>
  <c r="K6" i="9"/>
  <c r="D29" i="9"/>
  <c r="K9" i="9"/>
  <c r="K16" i="9" s="1"/>
  <c r="D28" i="9"/>
  <c r="K8" i="9"/>
  <c r="J13" i="9"/>
  <c r="J15" i="9"/>
  <c r="J16" i="9"/>
  <c r="J14" i="9"/>
  <c r="K13" i="8"/>
  <c r="J16" i="8"/>
  <c r="J14" i="8"/>
  <c r="K14" i="8"/>
  <c r="K16" i="8"/>
  <c r="J15" i="8"/>
  <c r="K15" i="8"/>
  <c r="K15" i="7"/>
  <c r="J14" i="7"/>
  <c r="J15" i="7"/>
  <c r="K14" i="7"/>
  <c r="J16" i="7"/>
  <c r="K16" i="7"/>
  <c r="J13" i="7"/>
  <c r="K15" i="6"/>
  <c r="J14" i="6"/>
  <c r="K16" i="6"/>
  <c r="K14" i="6"/>
  <c r="J15" i="6"/>
  <c r="J13" i="6"/>
  <c r="J13" i="5"/>
  <c r="J14" i="5"/>
  <c r="K13" i="5"/>
  <c r="K14" i="5"/>
  <c r="J15" i="5"/>
  <c r="J16" i="5"/>
  <c r="K16" i="5"/>
  <c r="J12" i="14"/>
  <c r="K16" i="14"/>
  <c r="K12" i="14"/>
  <c r="J12" i="11"/>
  <c r="K12" i="10"/>
  <c r="J12" i="10"/>
  <c r="J12" i="9"/>
  <c r="K12" i="8"/>
  <c r="J12" i="8"/>
  <c r="J16" i="6"/>
  <c r="J12" i="6"/>
  <c r="K15" i="5"/>
  <c r="K13" i="9" l="1"/>
  <c r="K15" i="9"/>
  <c r="K14" i="9"/>
  <c r="K12" i="9"/>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futureMetadata>
  <valueMetadata count="10">
    <bk>
      <rc t="1" v="0"/>
    </bk>
    <bk>
      <rc t="1" v="1"/>
    </bk>
    <bk>
      <rc t="1" v="2"/>
    </bk>
    <bk>
      <rc t="1" v="3"/>
    </bk>
    <bk>
      <rc t="1" v="4"/>
    </bk>
    <bk>
      <rc t="1" v="5"/>
    </bk>
    <bk>
      <rc t="1" v="6"/>
    </bk>
    <bk>
      <rc t="1" v="7"/>
    </bk>
    <bk>
      <rc t="1" v="8"/>
    </bk>
    <bk>
      <rc t="1" v="9"/>
    </bk>
  </valueMetadata>
</metadata>
</file>

<file path=xl/sharedStrings.xml><?xml version="1.0" encoding="utf-8"?>
<sst xmlns="http://schemas.openxmlformats.org/spreadsheetml/2006/main" count="3384" uniqueCount="337">
  <si>
    <t>StartDate</t>
  </si>
  <si>
    <t>EndDate</t>
  </si>
  <si>
    <t>Status</t>
  </si>
  <si>
    <t>IPAddress</t>
  </si>
  <si>
    <t>Progress</t>
  </si>
  <si>
    <t>Duration (in seconds)</t>
  </si>
  <si>
    <t>Finished</t>
  </si>
  <si>
    <t>RecordedDate</t>
  </si>
  <si>
    <t>ResponseId</t>
  </si>
  <si>
    <t>RecipientLastName</t>
  </si>
  <si>
    <t>RecipientFirstName</t>
  </si>
  <si>
    <t>RecipientEmail</t>
  </si>
  <si>
    <t>ExternalReference</t>
  </si>
  <si>
    <t>LocationLatitude</t>
  </si>
  <si>
    <t>LocationLongitude</t>
  </si>
  <si>
    <t>DistributionChannel</t>
  </si>
  <si>
    <t>UserLanguage</t>
  </si>
  <si>
    <t>Q_RecaptchaScore</t>
  </si>
  <si>
    <t>Agreement</t>
  </si>
  <si>
    <t>Sex</t>
  </si>
  <si>
    <t>Sex_3_TEXT</t>
  </si>
  <si>
    <t>Age</t>
  </si>
  <si>
    <t>Race </t>
  </si>
  <si>
    <t>Race _9_TEXT</t>
  </si>
  <si>
    <t>Q135_First Click</t>
  </si>
  <si>
    <t>Q135_Last Click</t>
  </si>
  <si>
    <t>Q135_Page Submit</t>
  </si>
  <si>
    <t>Q135_Click Count</t>
  </si>
  <si>
    <t>Q137_First Click</t>
  </si>
  <si>
    <t>Q137_Last Click</t>
  </si>
  <si>
    <t>Q137_Page Submit</t>
  </si>
  <si>
    <t>Q137_Click Count</t>
  </si>
  <si>
    <t>Q139_1</t>
  </si>
  <si>
    <t>Q140_1</t>
  </si>
  <si>
    <t>Q178_First Click</t>
  </si>
  <si>
    <t>Q178_Last Click</t>
  </si>
  <si>
    <t>Q178_Page Submit</t>
  </si>
  <si>
    <t>Q178_Click Count</t>
  </si>
  <si>
    <t>Q180_First Click</t>
  </si>
  <si>
    <t>Q180_Last Click</t>
  </si>
  <si>
    <t>Q180_Page Submit</t>
  </si>
  <si>
    <t>Q180_Click Count</t>
  </si>
  <si>
    <t>Q182_1</t>
  </si>
  <si>
    <t>Q183_1</t>
  </si>
  <si>
    <t>Q160_First Click</t>
  </si>
  <si>
    <t>Q160_Last Click</t>
  </si>
  <si>
    <t>Q160_Page Submit</t>
  </si>
  <si>
    <t>Q160_Click Count</t>
  </si>
  <si>
    <t>Q162_First Click</t>
  </si>
  <si>
    <t>Q162_Last Click</t>
  </si>
  <si>
    <t>Q162_Page Submit</t>
  </si>
  <si>
    <t>Q162_Click Count</t>
  </si>
  <si>
    <t>Q164_1</t>
  </si>
  <si>
    <t>Q165_1</t>
  </si>
  <si>
    <t>Q148_First Click</t>
  </si>
  <si>
    <t>Q148_Last Click</t>
  </si>
  <si>
    <t>Q148_Page Submit</t>
  </si>
  <si>
    <t>Q148_Click Count</t>
  </si>
  <si>
    <t>Q150_First Click</t>
  </si>
  <si>
    <t>Q150_Last Click</t>
  </si>
  <si>
    <t>Q150_Page Submit</t>
  </si>
  <si>
    <t>Q150_Click Count</t>
  </si>
  <si>
    <t>Q152_1</t>
  </si>
  <si>
    <t>Q153_1</t>
  </si>
  <si>
    <t>Q85_First Click</t>
  </si>
  <si>
    <t>Q85_Last Click</t>
  </si>
  <si>
    <t>Q85_Page Submit</t>
  </si>
  <si>
    <t>Q85_Click Count</t>
  </si>
  <si>
    <t>Q87_First Click</t>
  </si>
  <si>
    <t>Q87_Last Click</t>
  </si>
  <si>
    <t>Q87_Page Submit</t>
  </si>
  <si>
    <t>Q87_Click Count</t>
  </si>
  <si>
    <t>G1 Valence VAS_1</t>
  </si>
  <si>
    <t>G1 Intensity VAS_1</t>
  </si>
  <si>
    <t>G1 Screener</t>
  </si>
  <si>
    <t>Q128_First Click</t>
  </si>
  <si>
    <t>Q128_Last Click</t>
  </si>
  <si>
    <t>Q128_Page Submit</t>
  </si>
  <si>
    <t>Q128_Click Count</t>
  </si>
  <si>
    <t>Q130_First Click</t>
  </si>
  <si>
    <t>Q130_Last Click</t>
  </si>
  <si>
    <t>Q130_Page Submit</t>
  </si>
  <si>
    <t>Q130_Click Count</t>
  </si>
  <si>
    <t>G2 Valence VAS_1</t>
  </si>
  <si>
    <t>G2 Arousal VAS_1</t>
  </si>
  <si>
    <t>G2 Screener</t>
  </si>
  <si>
    <t>Q142_First Click</t>
  </si>
  <si>
    <t>Q142_Last Click</t>
  </si>
  <si>
    <t>Q142_Page Submit</t>
  </si>
  <si>
    <t>Q142_Click Count</t>
  </si>
  <si>
    <t>Q144_First Click</t>
  </si>
  <si>
    <t>Q144_Last Click</t>
  </si>
  <si>
    <t>Q144_Page Submit</t>
  </si>
  <si>
    <t>Q144_Click Count</t>
  </si>
  <si>
    <t>Q146_1</t>
  </si>
  <si>
    <t>Q147_1</t>
  </si>
  <si>
    <t>Q172_First Click</t>
  </si>
  <si>
    <t>Q172_Last Click</t>
  </si>
  <si>
    <t>Q172_Page Submit</t>
  </si>
  <si>
    <t>Q172_Click Count</t>
  </si>
  <si>
    <t>Q174_First Click</t>
  </si>
  <si>
    <t>Q174_Last Click</t>
  </si>
  <si>
    <t>Q174_Page Submit</t>
  </si>
  <si>
    <t>Q174_Click Count</t>
  </si>
  <si>
    <t>Q176_1</t>
  </si>
  <si>
    <t>Q177_1</t>
  </si>
  <si>
    <t>Q166_First Click</t>
  </si>
  <si>
    <t>Q166_Last Click</t>
  </si>
  <si>
    <t>Q166_Page Submit</t>
  </si>
  <si>
    <t>Q166_Click Count</t>
  </si>
  <si>
    <t>Q168_First Click</t>
  </si>
  <si>
    <t>Q168_Last Click</t>
  </si>
  <si>
    <t>Q168_Page Submit</t>
  </si>
  <si>
    <t>Q168_Click Count</t>
  </si>
  <si>
    <t>Q170_1</t>
  </si>
  <si>
    <t>Q171_1</t>
  </si>
  <si>
    <t>Q154_First Click</t>
  </si>
  <si>
    <t>Q154_Last Click</t>
  </si>
  <si>
    <t>Q154_Page Submit</t>
  </si>
  <si>
    <t>Q154_Click Count</t>
  </si>
  <si>
    <t>Q156_First Click</t>
  </si>
  <si>
    <t>Q156_Last Click</t>
  </si>
  <si>
    <t>Q156_Page Submit</t>
  </si>
  <si>
    <t>Q156_Click Count</t>
  </si>
  <si>
    <t>Q158_1</t>
  </si>
  <si>
    <t>Q159_1</t>
  </si>
  <si>
    <t>Q113</t>
  </si>
  <si>
    <t>Q112</t>
  </si>
  <si>
    <t>Q_DataPolicyViolations</t>
  </si>
  <si>
    <t>Start Date</t>
  </si>
  <si>
    <t>End Date</t>
  </si>
  <si>
    <t>Response Type</t>
  </si>
  <si>
    <t>IP Address</t>
  </si>
  <si>
    <t>Recorded Date</t>
  </si>
  <si>
    <t>Response ID</t>
  </si>
  <si>
    <t>Recipient Last Name</t>
  </si>
  <si>
    <t>Recipient First Name</t>
  </si>
  <si>
    <t>Recipient Email</t>
  </si>
  <si>
    <t>External Data Reference</t>
  </si>
  <si>
    <t>Location Latitude</t>
  </si>
  <si>
    <t>Location Longitude</t>
  </si>
  <si>
    <t>Distribution Channel</t>
  </si>
  <si>
    <t>User Language</t>
  </si>
  <si>
    <t>I have read and understood the terms above. I am age 18 or older, and I consent to participating in this study.</t>
  </si>
  <si>
    <t>What is your sex? - Selected Choice</t>
  </si>
  <si>
    <t>What is your sex? - Other (please describe) - Text</t>
  </si>
  <si>
    <t>What is your age group? (NOTE: you must be over 18 to participate in this study)</t>
  </si>
  <si>
    <t>Which of the following categories best describe you? (select all that apply) - Selected Choice</t>
  </si>
  <si>
    <t>Which of the following categories best describe you? (select all that apply) - Other (please describe) - Text</t>
  </si>
  <si>
    <t>Timing - First Click</t>
  </si>
  <si>
    <t>Timing - Last Click</t>
  </si>
  <si>
    <t>Timing - Page Submit</t>
  </si>
  <si>
    <t>Timing - Click Count</t>
  </si>
  <si>
    <t>How would you describe your reaction to the artwork?</t>
  </si>
  <si>
    <t>How intense was your reaction to the artwork?</t>
  </si>
  <si>
    <t>Why did you have this reaction to the artwork? What elements of the painting made you feel this way?</t>
  </si>
  <si>
    <t>Do you have any questions or comments about this survey?</t>
  </si>
  <si>
    <t>Overall, did you like the paintings presented to you? Why or why not?</t>
  </si>
  <si>
    <t>128.62.53.151</t>
  </si>
  <si>
    <t>True</t>
  </si>
  <si>
    <t>R_709aLhltPMapWiC</t>
  </si>
  <si>
    <t/>
  </si>
  <si>
    <t>anonymous</t>
  </si>
  <si>
    <t>EN</t>
  </si>
  <si>
    <t>Yes</t>
  </si>
  <si>
    <t>Male</t>
  </si>
  <si>
    <t>18-24 years old</t>
  </si>
  <si>
    <t>Asian,White</t>
  </si>
  <si>
    <t>N/A</t>
  </si>
  <si>
    <t>I enjoyed the paintings as most felt very warm and comforting. There were a couple that were somewhat creepy.</t>
  </si>
  <si>
    <t>70.119.106.250</t>
  </si>
  <si>
    <t>R_7pOGAc12MDigU3T</t>
  </si>
  <si>
    <t>Female</t>
  </si>
  <si>
    <t>45-55 years old</t>
  </si>
  <si>
    <t>White</t>
  </si>
  <si>
    <t>128.62.104.148</t>
  </si>
  <si>
    <t>R_3VTWDjodbUpUZY5</t>
  </si>
  <si>
    <t>Middle Eastern or North African</t>
  </si>
  <si>
    <t>Some were of christian origin, which is my religion</t>
  </si>
  <si>
    <t>R_5rpTr9dfm7ynlRq</t>
  </si>
  <si>
    <t>55-64 years old</t>
  </si>
  <si>
    <t>Other (please describe)</t>
  </si>
  <si>
    <t>Two or more rave</t>
  </si>
  <si>
    <t>No</t>
  </si>
  <si>
    <t>Yes, very good paintings</t>
  </si>
  <si>
    <t>104.28.50.145</t>
  </si>
  <si>
    <t>R_5D6MO4B7xegq8P1</t>
  </si>
  <si>
    <t>Asian</t>
  </si>
  <si>
    <t>66.112.247.107</t>
  </si>
  <si>
    <t>R_3tF3x1blv1LpSbj</t>
  </si>
  <si>
    <t>American Indian or Alaska Native,Hispanic, Latino, or Spanish Origin</t>
  </si>
  <si>
    <t>There may be a typo in the beginning - "American Indian or Alaska Native"</t>
  </si>
  <si>
    <t>Yes, I liked the variation in time periods. I like how some felt old and some seemed a little less old.</t>
  </si>
  <si>
    <t>165.91.13.181</t>
  </si>
  <si>
    <t>R_3MNTXtk0pelazqV</t>
  </si>
  <si>
    <t>128.62.67.4</t>
  </si>
  <si>
    <t>R_716jnrvfTO0S0of</t>
  </si>
  <si>
    <t>By collecting aggregate data, it seems like you are looking for how different people groups react to each painting. I wonder if the sequence of images is fixed or not, because it seems that sequential bias may play in, with the shocks getting less intense each time. If it is truly random, you may also want to analyze how different sequencing lead to different amount of emotion/intensity changes.</t>
  </si>
  <si>
    <t xml:space="preserve">Yes, they are all very powerful, whether powerfully violent or powerfully peaceful. </t>
  </si>
  <si>
    <t>128.62.180.42</t>
  </si>
  <si>
    <t>R_3KYYTggnBZTpD90</t>
  </si>
  <si>
    <t>Yes, they were interesting, thought provoking, and unique.</t>
  </si>
  <si>
    <t>128.62.76.208</t>
  </si>
  <si>
    <t>R_7U5Ww4pxicKUCOt</t>
  </si>
  <si>
    <t>I guess I was curious why those types of paintings were chosen because they were all very similar artistically. I don't know if it was Renaissance or not, but they all were the same, so I wonder if that was intentional. 
Also, I guess the question of intensity is hard for me to gauge, whereas positivity/negativity I have a better understanding of so I was wondering what you all think people's interpretation of intensity would be?</t>
  </si>
  <si>
    <t xml:space="preserve">I thought they were all interesting in their way. I'm much more of a modern painting enjoyed (or I'm delusional), but they were presented in a unique way. 
I think the last painting in particular was interesting because, regarding the criteria I think some people would be likely to put that it was negative because of the dark colors, but I'm not so sure that I interpreted them as such. None of the characters seemed to be in distress, and there was no indication of something looming. </t>
  </si>
  <si>
    <t>128.62.166.245</t>
  </si>
  <si>
    <t>R_6u6dRSxF1QlPmhz</t>
  </si>
  <si>
    <t>104.28.50.147</t>
  </si>
  <si>
    <t>R_7JxS399eXnVbxHx</t>
  </si>
  <si>
    <t xml:space="preserve">I liked them overall. They weren’t anything I would put in my house, but they were thought provoking. </t>
  </si>
  <si>
    <t>209.166.123.33</t>
  </si>
  <si>
    <t>R_3eay6HZaquCYfJL</t>
  </si>
  <si>
    <t>For some of them, my reaction was positive because I thought the colors were soothing, but the image itself felt more somber.</t>
  </si>
  <si>
    <t>I didn’t love them, but that’s because I don’t generally like how people look in paintings.</t>
  </si>
  <si>
    <t>128.62.189.103</t>
  </si>
  <si>
    <t>R_5DXYt68kmUZBEUy</t>
  </si>
  <si>
    <t>I did not understand some of the meanings of the paintings, but it was very interesting!</t>
  </si>
  <si>
    <t>128.62.20.84</t>
  </si>
  <si>
    <t>R_6wcwzHO0MIsROzA</t>
  </si>
  <si>
    <t>70.115.19.3</t>
  </si>
  <si>
    <t>R_5G3cD8Osrx18WgF</t>
  </si>
  <si>
    <t>NA</t>
  </si>
  <si>
    <t xml:space="preserve">I think the paintings were interesting. I think I mostly used the colors used to determine whether I felt positive or negative about a piece. They are all well-painted and fit into my mental description of what I think “good artwork” is so I liked the paintings overall. Some of the paintings showed some graphic scenes and I think it was these that I enjoyed more as it is provoking. </t>
  </si>
  <si>
    <t>128.62.79.121</t>
  </si>
  <si>
    <t>R_6fwzUf2o5TqeGQK</t>
  </si>
  <si>
    <t>25-34 years old</t>
  </si>
  <si>
    <t>128.62.73.239</t>
  </si>
  <si>
    <t>R_5EAOsrVkLA4hTU5</t>
  </si>
  <si>
    <t>The paintings were interesting. I liked the more muted colors and the complex compositions. I feel like I find medieval and older fashioned paintings more intriguing because it is so different than what we see today in modern social media.</t>
  </si>
  <si>
    <t>128.62.73.227</t>
  </si>
  <si>
    <t>R_3hBdmOQRkOE0htS</t>
  </si>
  <si>
    <t>Hispanic, Latino, or Spanish Origin,White</t>
  </si>
  <si>
    <t>Nope!</t>
  </si>
  <si>
    <t>I enjoyed the religious connotations as I grew up around the church so I felt a sort of nostalgia</t>
  </si>
  <si>
    <t>128.62.75.93</t>
  </si>
  <si>
    <t>R_6NtfbPAIYI5QElw</t>
  </si>
  <si>
    <t>The paintings were very interesting, but they weren't necessarily my favorite era of art. I still enjoyed them nonetheless.</t>
  </si>
  <si>
    <t>172.56.90.32</t>
  </si>
  <si>
    <t>R_70giyvUrkzdbQWt</t>
  </si>
  <si>
    <t xml:space="preserve">Yes, they capture a wide range of emotions and symbolism </t>
  </si>
  <si>
    <t>128.62.73.110</t>
  </si>
  <si>
    <t>R_62muWMo17Q77aHh</t>
  </si>
  <si>
    <t>Under 18</t>
  </si>
  <si>
    <t>172.56.92.46</t>
  </si>
  <si>
    <t>R_1PBJDbqThOmsBZ7</t>
  </si>
  <si>
    <t>128.62.16.244</t>
  </si>
  <si>
    <t>R_5FreecuOOH1FyLz</t>
  </si>
  <si>
    <t>Hispanic, Latino, or Spanish Origin</t>
  </si>
  <si>
    <t>I think the way we perceive paintings are just limited to positive and negative, but it is a nice generalization.</t>
  </si>
  <si>
    <t>I did overall enjoy the paintings to me.</t>
  </si>
  <si>
    <t>128.62.19.59</t>
  </si>
  <si>
    <t>R_5wBRMtO6B1Hs7mG</t>
  </si>
  <si>
    <t>128.62.109.153</t>
  </si>
  <si>
    <t>R_3JzxNudLQIcH7lp</t>
  </si>
  <si>
    <t xml:space="preserve">Very interesting artworks -- each clearly evoked a strong emotion. </t>
  </si>
  <si>
    <t>128.62.77.100</t>
  </si>
  <si>
    <t>R_3v87RFpLNMjE0g1</t>
  </si>
  <si>
    <t>Black or African American,Hispanic, Latino, or Spanish Origin,White</t>
  </si>
  <si>
    <t>They were very dark except for the second one, hard to see</t>
  </si>
  <si>
    <t>128.62.64.202</t>
  </si>
  <si>
    <t>R_71FpnDGIDp31JeK</t>
  </si>
  <si>
    <t>Asian,Hispanic, Latino, or Spanish Origin</t>
  </si>
  <si>
    <t>My overall negative reactions to many of the paintings was influenced by the fact I generally find European art to be vaguely uninspiring, especially those pre-Renaissance.</t>
  </si>
  <si>
    <t>128.62.178.22</t>
  </si>
  <si>
    <t>R_7E9Dsk5TTDlsTe6</t>
  </si>
  <si>
    <t>American Indian or Alaska Native,Black or African American,Hispanic, Latino, or Spanish Origin</t>
  </si>
  <si>
    <t>Most of them yes. I have a preference for European renaissance art so I liked a lot of them.</t>
  </si>
  <si>
    <t>128.62.65.243</t>
  </si>
  <si>
    <t>R_7S8ntEb3wbFS8Rw</t>
  </si>
  <si>
    <t>Overall, I liked the majority of the paintings because they have a sense of spirituality.</t>
  </si>
  <si>
    <t>70.123.70.23</t>
  </si>
  <si>
    <t>R_6Yj06wxVoCm6R3j</t>
  </si>
  <si>
    <t>128.62.38.27</t>
  </si>
  <si>
    <t>R_36I7X2xdYXTkDsZ</t>
  </si>
  <si>
    <t xml:space="preserve">It was something I recognized making my excited as well as new elements I didn’t recognize. </t>
  </si>
  <si>
    <t>Nope</t>
  </si>
  <si>
    <t xml:space="preserve">Yes, because of the historic context </t>
  </si>
  <si>
    <t>172.56.92.211</t>
  </si>
  <si>
    <t>R_7DcGOWjhQ0MhnI2</t>
  </si>
  <si>
    <t>Yes, I found the paintings captivating, with a masterful use of colors and textures that each told a unique story. The artist’s technique created an engaging visual experience, striking a beautiful balance between aesthetic appeal and emotional depth. Overall, the collection was both visually pleasing and intellectually stimulating.</t>
  </si>
  <si>
    <t>99.53.239.241</t>
  </si>
  <si>
    <t>R_6wS9HpsP5saUR6y</t>
  </si>
  <si>
    <t>Above 64</t>
  </si>
  <si>
    <t>I like old classic art work. thanks for letting me participate!</t>
  </si>
  <si>
    <t>no</t>
  </si>
  <si>
    <t>yes, different atmosphere from modern style paintings</t>
  </si>
  <si>
    <t>128.62.37.91</t>
  </si>
  <si>
    <t>R_61tNTYDDtSIwYLl</t>
  </si>
  <si>
    <t>Middle Eastern or North African,White</t>
  </si>
  <si>
    <t>It appears to be religious and I am very religious</t>
  </si>
  <si>
    <t>For the most part, yes. This is because I felt like I could understand what they depicted and they weren’t too abstract.</t>
  </si>
  <si>
    <t>128.62.96.165</t>
  </si>
  <si>
    <t>R_3C43lm7GZO94n4x</t>
  </si>
  <si>
    <t>128.62.228.126</t>
  </si>
  <si>
    <t>R_7y4w9spiz7NyLzh</t>
  </si>
  <si>
    <t>128.62.19.218</t>
  </si>
  <si>
    <t>R_3LiOLLdZgKkMwGo</t>
  </si>
  <si>
    <t>They felt very standard and out of a textbook, something I’ve been exposed to in various forms before.</t>
  </si>
  <si>
    <t>128.62.73.191</t>
  </si>
  <si>
    <t>R_73DYkmn97D3IwIK</t>
  </si>
  <si>
    <t xml:space="preserve">They were alright nothing too impressive </t>
  </si>
  <si>
    <t>209.166.122.57</t>
  </si>
  <si>
    <t>R_52V59oXYURaegN1</t>
  </si>
  <si>
    <t>Count</t>
  </si>
  <si>
    <t>Distribution</t>
  </si>
  <si>
    <t xml:space="preserve">18-24 </t>
  </si>
  <si>
    <t>25-34</t>
  </si>
  <si>
    <t>45-55</t>
  </si>
  <si>
    <t xml:space="preserve">55-64 </t>
  </si>
  <si>
    <t>SEX</t>
  </si>
  <si>
    <t>AGE</t>
  </si>
  <si>
    <t>Other</t>
  </si>
  <si>
    <t>Valence</t>
  </si>
  <si>
    <t>AVG</t>
  </si>
  <si>
    <t>Extremes</t>
  </si>
  <si>
    <t>Intensities</t>
  </si>
  <si>
    <t>MIN</t>
  </si>
  <si>
    <t>Q1</t>
  </si>
  <si>
    <t>MEDIAN</t>
  </si>
  <si>
    <t>Q3</t>
  </si>
  <si>
    <t>MAX</t>
  </si>
  <si>
    <t>Up to Q1</t>
  </si>
  <si>
    <t>Q1 to Q2</t>
  </si>
  <si>
    <t>Q2 to Q3</t>
  </si>
  <si>
    <t>Bottom Whisker</t>
  </si>
  <si>
    <t>Top Whisker</t>
  </si>
  <si>
    <t>chiaroscuroindex</t>
  </si>
  <si>
    <t>COind1</t>
  </si>
  <si>
    <t>STDEV</t>
  </si>
  <si>
    <t>VARIANCE</t>
  </si>
  <si>
    <t>TOTAL</t>
  </si>
  <si>
    <t>&gt;64</t>
  </si>
  <si>
    <t>American Indian or Alaska Native</t>
  </si>
  <si>
    <t>Black or African American</t>
  </si>
  <si>
    <t>RACE</t>
  </si>
  <si>
    <t>Arousal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</si>
</sst>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4" x14ac:knownFonts="1">
    <font>
      <sz val="11"/>
      <color indexed="8"/>
      <name val="Aptos Narrow"/>
      <family val="2"/>
      <scheme val="minor"/>
    </font>
    <font>
      <sz val="11"/>
      <color indexed="8"/>
      <name val="Aptos Narrow"/>
      <family val="2"/>
      <scheme val="minor"/>
    </font>
    <font>
      <b/>
      <sz val="11"/>
      <color indexed="8"/>
      <name val="Aptos Narrow"/>
      <family val="2"/>
      <scheme val="minor"/>
    </font>
    <font>
      <i/>
      <sz val="8"/>
      <color indexed="8"/>
      <name val="Aptos Narrow"/>
      <family val="2"/>
      <scheme val="minor"/>
    </font>
  </fonts>
  <fills count="6">
    <fill>
      <patternFill patternType="none"/>
    </fill>
    <fill>
      <patternFill patternType="gray125"/>
    </fill>
    <fill>
      <patternFill patternType="solid">
        <fgColor indexed="22"/>
      </patternFill>
    </fill>
    <fill>
      <patternFill patternType="solid">
        <fgColor theme="2" tint="-9.9978637043366805E-2"/>
        <bgColor indexed="64"/>
      </patternFill>
    </fill>
    <fill>
      <patternFill patternType="solid">
        <fgColor theme="6" tint="0.79998168889431442"/>
        <bgColor indexed="64"/>
      </patternFill>
    </fill>
    <fill>
      <patternFill patternType="solid">
        <fgColor theme="8"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xf numFmtId="9" fontId="1" fillId="0" borderId="0" applyFont="0" applyFill="0" applyBorder="0" applyAlignment="0" applyProtection="0"/>
  </cellStyleXfs>
  <cellXfs count="37">
    <xf numFmtId="0" fontId="0" fillId="0" borderId="0" xfId="0"/>
    <xf numFmtId="22" fontId="0" fillId="0" borderId="0" xfId="0" applyNumberFormat="1"/>
    <xf numFmtId="49" fontId="0" fillId="0" borderId="0" xfId="0" applyNumberFormat="1" applyAlignment="1">
      <alignment wrapText="1"/>
    </xf>
    <xf numFmtId="0" fontId="0" fillId="2" borderId="0" xfId="0" applyFill="1"/>
    <xf numFmtId="0" fontId="0" fillId="0" borderId="0" xfId="0" applyAlignment="1">
      <alignment horizontal="center"/>
    </xf>
    <xf numFmtId="0" fontId="2" fillId="3" borderId="3" xfId="0" applyFont="1" applyFill="1" applyBorder="1" applyAlignment="1">
      <alignment horizontal="center"/>
    </xf>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Alignment="1">
      <alignment horizontal="center" vertical="center"/>
    </xf>
    <xf numFmtId="0" fontId="2" fillId="3" borderId="1" xfId="0" applyFont="1" applyFill="1" applyBorder="1" applyAlignment="1">
      <alignment horizontal="center"/>
    </xf>
    <xf numFmtId="0" fontId="2" fillId="5" borderId="3" xfId="0" applyFont="1" applyFill="1" applyBorder="1" applyAlignment="1">
      <alignment horizontal="center" vertical="center"/>
    </xf>
    <xf numFmtId="0" fontId="2" fillId="4" borderId="2" xfId="0" applyFont="1" applyFill="1" applyBorder="1" applyAlignment="1">
      <alignment horizontal="center" vertical="center"/>
    </xf>
    <xf numFmtId="0" fontId="0" fillId="0" borderId="10" xfId="0" applyBorder="1"/>
    <xf numFmtId="0" fontId="0" fillId="0" borderId="11" xfId="0" applyBorder="1"/>
    <xf numFmtId="0" fontId="0" fillId="0" borderId="12" xfId="0" applyBorder="1"/>
    <xf numFmtId="0" fontId="0" fillId="0" borderId="1" xfId="0" applyBorder="1"/>
    <xf numFmtId="0" fontId="0" fillId="0" borderId="3" xfId="0" applyBorder="1"/>
    <xf numFmtId="0" fontId="2" fillId="4" borderId="1" xfId="0" applyFont="1" applyFill="1" applyBorder="1" applyAlignment="1">
      <alignment horizontal="center" vertical="center"/>
    </xf>
    <xf numFmtId="0" fontId="2" fillId="5" borderId="1" xfId="0" applyFont="1" applyFill="1" applyBorder="1" applyAlignment="1">
      <alignment horizontal="center" vertical="center"/>
    </xf>
    <xf numFmtId="0" fontId="2" fillId="0" borderId="0" xfId="0" applyFont="1" applyAlignment="1">
      <alignment horizontal="right"/>
    </xf>
    <xf numFmtId="164" fontId="0" fillId="0" borderId="12" xfId="0" applyNumberFormat="1" applyBorder="1" applyAlignment="1">
      <alignment horizontal="center"/>
    </xf>
    <xf numFmtId="0" fontId="3" fillId="0" borderId="0" xfId="0" applyFont="1" applyAlignment="1">
      <alignment horizontal="center" vertical="center"/>
    </xf>
    <xf numFmtId="164" fontId="0" fillId="0" borderId="9" xfId="0" applyNumberFormat="1" applyBorder="1" applyAlignment="1">
      <alignment horizontal="center"/>
    </xf>
    <xf numFmtId="0" fontId="0" fillId="0" borderId="4" xfId="0" applyBorder="1" applyAlignment="1">
      <alignment horizontal="center"/>
    </xf>
    <xf numFmtId="0" fontId="0" fillId="0" borderId="6" xfId="0" applyBorder="1" applyAlignment="1">
      <alignment horizontal="center"/>
    </xf>
    <xf numFmtId="0" fontId="0" fillId="0" borderId="8" xfId="0" applyBorder="1" applyAlignment="1">
      <alignment horizontal="center"/>
    </xf>
    <xf numFmtId="0" fontId="0" fillId="0" borderId="2" xfId="0" applyBorder="1" applyAlignment="1">
      <alignment horizontal="center"/>
    </xf>
    <xf numFmtId="9" fontId="0" fillId="0" borderId="10" xfId="1" applyFont="1" applyBorder="1" applyAlignment="1">
      <alignment horizontal="center"/>
    </xf>
    <xf numFmtId="9" fontId="0" fillId="0" borderId="11" xfId="1" applyFont="1" applyBorder="1" applyAlignment="1">
      <alignment horizontal="center"/>
    </xf>
    <xf numFmtId="0" fontId="2" fillId="3" borderId="1" xfId="0" applyFont="1" applyFill="1" applyBorder="1"/>
    <xf numFmtId="9" fontId="0" fillId="0" borderId="5" xfId="1" applyFont="1" applyBorder="1"/>
    <xf numFmtId="9" fontId="0" fillId="0" borderId="7" xfId="1" applyFont="1" applyBorder="1"/>
    <xf numFmtId="9" fontId="0" fillId="0" borderId="9" xfId="1" applyFont="1" applyBorder="1"/>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microsoft.com/office/2017/06/relationships/rdRichValue" Target="richData/rdrichvalue.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22/10/relationships/richValueRel" Target="richData/richValueRel.xml"/><Relationship Id="rId2" Type="http://schemas.openxmlformats.org/officeDocument/2006/relationships/worksheet" Target="worksheets/sheet2.xml"/><Relationship Id="rId16" Type="http://schemas.openxmlformats.org/officeDocument/2006/relationships/sheetMetadata" Target="metadata.xml"/><Relationship Id="rId20"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19" Type="http://schemas.microsoft.com/office/2017/06/relationships/rdRichValueStructure" Target="richData/rdrichvaluestructur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3.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4.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5.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16.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17.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18.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19.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1.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2.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2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Ex6.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7.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Ex8.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Ex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Race/Ethnicity</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pieChart>
        <c:varyColors val="1"/>
        <c:ser>
          <c:idx val="0"/>
          <c:order val="0"/>
          <c:tx>
            <c:strRef>
              <c:f>Demographics!$I$5</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300-4282-A71C-8654A5258B6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300-4282-A71C-8654A5258B6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300-4282-A71C-8654A5258B6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300-4282-A71C-8654A5258B6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300-4282-A71C-8654A5258B60}"/>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9300-4282-A71C-8654A5258B60}"/>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9300-4282-A71C-8654A5258B60}"/>
              </c:ext>
            </c:extLst>
          </c:dPt>
          <c:cat>
            <c:strRef>
              <c:f>Demographics!$H$6:$H$12</c:f>
              <c:strCache>
                <c:ptCount val="7"/>
                <c:pt idx="0">
                  <c:v>American Indian or Alaska Native</c:v>
                </c:pt>
                <c:pt idx="1">
                  <c:v>Asian</c:v>
                </c:pt>
                <c:pt idx="2">
                  <c:v>Black or African American</c:v>
                </c:pt>
                <c:pt idx="3">
                  <c:v>Hispanic, Latino, or Spanish Origin</c:v>
                </c:pt>
                <c:pt idx="4">
                  <c:v>Middle Eastern or North African</c:v>
                </c:pt>
                <c:pt idx="5">
                  <c:v>White</c:v>
                </c:pt>
                <c:pt idx="6">
                  <c:v>Other</c:v>
                </c:pt>
              </c:strCache>
            </c:strRef>
          </c:cat>
          <c:val>
            <c:numRef>
              <c:f>Demographics!$I$6:$I$12</c:f>
              <c:numCache>
                <c:formatCode>General</c:formatCode>
                <c:ptCount val="7"/>
                <c:pt idx="0">
                  <c:v>2</c:v>
                </c:pt>
                <c:pt idx="1">
                  <c:v>22</c:v>
                </c:pt>
                <c:pt idx="2">
                  <c:v>2</c:v>
                </c:pt>
                <c:pt idx="3">
                  <c:v>9</c:v>
                </c:pt>
                <c:pt idx="4">
                  <c:v>3</c:v>
                </c:pt>
                <c:pt idx="5">
                  <c:v>13</c:v>
                </c:pt>
                <c:pt idx="6">
                  <c:v>1</c:v>
                </c:pt>
              </c:numCache>
            </c:numRef>
          </c:val>
          <c:extLst>
            <c:ext xmlns:c16="http://schemas.microsoft.com/office/drawing/2014/chart" uri="{C3380CC4-5D6E-409C-BE32-E72D297353CC}">
              <c16:uniqueId val="{00000000-3F25-4DC9-A885-C3B058651C10}"/>
            </c:ext>
          </c:extLst>
        </c:ser>
        <c:ser>
          <c:idx val="1"/>
          <c:order val="1"/>
          <c:tx>
            <c:strRef>
              <c:f>Demographics!$J$5</c:f>
              <c:strCache>
                <c:ptCount val="1"/>
                <c:pt idx="0">
                  <c:v>Distribution</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F-9300-4282-A71C-8654A5258B6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1-9300-4282-A71C-8654A5258B6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13-9300-4282-A71C-8654A5258B6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15-9300-4282-A71C-8654A5258B6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17-9300-4282-A71C-8654A5258B60}"/>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19-9300-4282-A71C-8654A5258B60}"/>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1B-9300-4282-A71C-8654A5258B60}"/>
              </c:ext>
            </c:extLst>
          </c:dPt>
          <c:cat>
            <c:strRef>
              <c:f>Demographics!$H$6:$H$12</c:f>
              <c:strCache>
                <c:ptCount val="7"/>
                <c:pt idx="0">
                  <c:v>American Indian or Alaska Native</c:v>
                </c:pt>
                <c:pt idx="1">
                  <c:v>Asian</c:v>
                </c:pt>
                <c:pt idx="2">
                  <c:v>Black or African American</c:v>
                </c:pt>
                <c:pt idx="3">
                  <c:v>Hispanic, Latino, or Spanish Origin</c:v>
                </c:pt>
                <c:pt idx="4">
                  <c:v>Middle Eastern or North African</c:v>
                </c:pt>
                <c:pt idx="5">
                  <c:v>White</c:v>
                </c:pt>
                <c:pt idx="6">
                  <c:v>Other</c:v>
                </c:pt>
              </c:strCache>
            </c:strRef>
          </c:cat>
          <c:val>
            <c:numRef>
              <c:f>Demographics!$J$6:$J$12</c:f>
              <c:numCache>
                <c:formatCode>0%</c:formatCode>
                <c:ptCount val="7"/>
                <c:pt idx="0">
                  <c:v>3.8461538461538464E-2</c:v>
                </c:pt>
                <c:pt idx="1">
                  <c:v>0.42307692307692307</c:v>
                </c:pt>
                <c:pt idx="2">
                  <c:v>3.8461538461538464E-2</c:v>
                </c:pt>
                <c:pt idx="3">
                  <c:v>0.17307692307692307</c:v>
                </c:pt>
                <c:pt idx="4">
                  <c:v>5.7692307692307696E-2</c:v>
                </c:pt>
                <c:pt idx="5">
                  <c:v>0.25</c:v>
                </c:pt>
                <c:pt idx="6">
                  <c:v>1.9230769230769232E-2</c:v>
                </c:pt>
              </c:numCache>
            </c:numRef>
          </c:val>
          <c:extLst>
            <c:ext xmlns:c16="http://schemas.microsoft.com/office/drawing/2014/chart" uri="{C3380CC4-5D6E-409C-BE32-E72D297353CC}">
              <c16:uniqueId val="{00000001-3F25-4DC9-A885-C3B058651C10}"/>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Arousal-Valence</a:t>
            </a:r>
            <a:r>
              <a:rPr lang="en-US" baseline="0"/>
              <a:t> Plot</a:t>
            </a:r>
            <a:endParaRPr lang="en-US"/>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1"/>
          <c:order val="0"/>
          <c:tx>
            <c:v>AVG</c:v>
          </c:tx>
          <c:spPr>
            <a:ln w="25400" cap="rnd">
              <a:noFill/>
              <a:round/>
            </a:ln>
            <a:effectLst/>
          </c:spPr>
          <c:marker>
            <c:symbol val="diamond"/>
            <c:size val="5"/>
            <c:spPr>
              <a:solidFill>
                <a:srgbClr val="FF0000"/>
              </a:solidFill>
              <a:ln w="25400">
                <a:solidFill>
                  <a:srgbClr val="FF0000"/>
                </a:solidFill>
              </a:ln>
              <a:effectLst/>
            </c:spPr>
          </c:marker>
          <c:xVal>
            <c:numRef>
              <c:f>'LC Ambiguous'!$C$27</c:f>
              <c:numCache>
                <c:formatCode>General</c:formatCode>
                <c:ptCount val="1"/>
                <c:pt idx="0">
                  <c:v>-1.499999999999998E-2</c:v>
                </c:pt>
              </c:numCache>
            </c:numRef>
          </c:xVal>
          <c:yVal>
            <c:numRef>
              <c:f>'LC Ambiguous'!$D$27</c:f>
              <c:numCache>
                <c:formatCode>General</c:formatCode>
                <c:ptCount val="1"/>
                <c:pt idx="0">
                  <c:v>-0.34799999999999998</c:v>
                </c:pt>
              </c:numCache>
            </c:numRef>
          </c:yVal>
          <c:smooth val="0"/>
          <c:extLst>
            <c:ext xmlns:c16="http://schemas.microsoft.com/office/drawing/2014/chart" uri="{C3380CC4-5D6E-409C-BE32-E72D297353CC}">
              <c16:uniqueId val="{00000000-9046-4727-AFA5-A10882BBE0FA}"/>
            </c:ext>
          </c:extLst>
        </c:ser>
        <c:ser>
          <c:idx val="0"/>
          <c:order val="1"/>
          <c:tx>
            <c:strRef>
              <c:f>'LC Ambiguous'!$D$5</c:f>
              <c:strCache>
                <c:ptCount val="1"/>
                <c:pt idx="0">
                  <c:v>Arousal</c:v>
                </c:pt>
              </c:strCache>
            </c:strRef>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1"/>
            <c:dispEq val="0"/>
            <c:trendlineLbl>
              <c:layout>
                <c:manualLayout>
                  <c:x val="-1.3089547274648068E-2"/>
                  <c:y val="-1.6020879819377749E-3"/>
                </c:manualLayout>
              </c:layout>
              <c:numFmt formatCode="General" sourceLinked="0"/>
              <c:spPr>
                <a:noFill/>
                <a:ln>
                  <a:noFill/>
                </a:ln>
                <a:effectLst/>
              </c:spPr>
              <c:txPr>
                <a:bodyPr rot="0" spcFirstLastPara="1" vertOverflow="ellipsis" vert="horz" wrap="square" anchor="ctr" anchorCtr="1"/>
                <a:lstStyle/>
                <a:p>
                  <a:pPr>
                    <a:defRPr sz="800" b="1" i="0" u="none" strike="noStrike" kern="1200" baseline="0">
                      <a:solidFill>
                        <a:schemeClr val="bg2">
                          <a:lumMod val="75000"/>
                        </a:schemeClr>
                      </a:solidFill>
                      <a:latin typeface="Calibri" panose="020F0502020204030204" pitchFamily="34" charset="0"/>
                      <a:ea typeface="+mn-ea"/>
                      <a:cs typeface="Calibri" panose="020F0502020204030204" pitchFamily="34" charset="0"/>
                    </a:defRPr>
                  </a:pPr>
                  <a:endParaRPr lang="en-US"/>
                </a:p>
              </c:txPr>
            </c:trendlineLbl>
          </c:trendline>
          <c:xVal>
            <c:numRef>
              <c:f>'LC Ambiguous'!$C$6:$C$25</c:f>
              <c:numCache>
                <c:formatCode>General</c:formatCode>
                <c:ptCount val="20"/>
                <c:pt idx="0">
                  <c:v>-1.31</c:v>
                </c:pt>
                <c:pt idx="1">
                  <c:v>0.02</c:v>
                </c:pt>
                <c:pt idx="2">
                  <c:v>-1.01</c:v>
                </c:pt>
                <c:pt idx="3">
                  <c:v>1.27</c:v>
                </c:pt>
                <c:pt idx="4">
                  <c:v>0.11</c:v>
                </c:pt>
                <c:pt idx="5">
                  <c:v>1.03</c:v>
                </c:pt>
                <c:pt idx="6">
                  <c:v>0.05</c:v>
                </c:pt>
                <c:pt idx="7">
                  <c:v>-0.27</c:v>
                </c:pt>
                <c:pt idx="8">
                  <c:v>-0.01</c:v>
                </c:pt>
                <c:pt idx="9">
                  <c:v>0.62</c:v>
                </c:pt>
                <c:pt idx="10">
                  <c:v>1.22</c:v>
                </c:pt>
                <c:pt idx="11">
                  <c:v>-1.21</c:v>
                </c:pt>
                <c:pt idx="12">
                  <c:v>0.3</c:v>
                </c:pt>
                <c:pt idx="13">
                  <c:v>-0.08</c:v>
                </c:pt>
                <c:pt idx="14">
                  <c:v>-0.59</c:v>
                </c:pt>
                <c:pt idx="15">
                  <c:v>0.41</c:v>
                </c:pt>
                <c:pt idx="16">
                  <c:v>-1.31</c:v>
                </c:pt>
                <c:pt idx="17">
                  <c:v>1.31</c:v>
                </c:pt>
                <c:pt idx="18">
                  <c:v>-1.63</c:v>
                </c:pt>
                <c:pt idx="19">
                  <c:v>0.78</c:v>
                </c:pt>
              </c:numCache>
            </c:numRef>
          </c:xVal>
          <c:yVal>
            <c:numRef>
              <c:f>'LC Ambiguous'!$D$6:$D$25</c:f>
              <c:numCache>
                <c:formatCode>General</c:formatCode>
                <c:ptCount val="20"/>
                <c:pt idx="0">
                  <c:v>0.21</c:v>
                </c:pt>
                <c:pt idx="1">
                  <c:v>-3</c:v>
                </c:pt>
                <c:pt idx="2">
                  <c:v>0.13</c:v>
                </c:pt>
                <c:pt idx="3">
                  <c:v>-1.31</c:v>
                </c:pt>
                <c:pt idx="4">
                  <c:v>-2.11</c:v>
                </c:pt>
                <c:pt idx="5">
                  <c:v>0.37</c:v>
                </c:pt>
                <c:pt idx="6">
                  <c:v>1.5</c:v>
                </c:pt>
                <c:pt idx="7">
                  <c:v>2.1800000000000002</c:v>
                </c:pt>
                <c:pt idx="8">
                  <c:v>1.8</c:v>
                </c:pt>
                <c:pt idx="9">
                  <c:v>-0.48</c:v>
                </c:pt>
                <c:pt idx="10">
                  <c:v>0.71</c:v>
                </c:pt>
                <c:pt idx="11">
                  <c:v>0.04</c:v>
                </c:pt>
                <c:pt idx="12">
                  <c:v>-1.51</c:v>
                </c:pt>
                <c:pt idx="13">
                  <c:v>-2.0299999999999998</c:v>
                </c:pt>
                <c:pt idx="14">
                  <c:v>-1.1000000000000001</c:v>
                </c:pt>
                <c:pt idx="15">
                  <c:v>-0.25</c:v>
                </c:pt>
                <c:pt idx="16">
                  <c:v>-1.31</c:v>
                </c:pt>
                <c:pt idx="17">
                  <c:v>0.59</c:v>
                </c:pt>
                <c:pt idx="18">
                  <c:v>-2.25</c:v>
                </c:pt>
                <c:pt idx="19">
                  <c:v>0.86</c:v>
                </c:pt>
              </c:numCache>
            </c:numRef>
          </c:yVal>
          <c:smooth val="0"/>
          <c:extLst>
            <c:ext xmlns:c16="http://schemas.microsoft.com/office/drawing/2014/chart" uri="{C3380CC4-5D6E-409C-BE32-E72D297353CC}">
              <c16:uniqueId val="{00000002-9046-4727-AFA5-A10882BBE0FA}"/>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9409033245844269"/>
              <c:y val="0.94119819285009354"/>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'LC Ambiguous'!$C$28</c:f>
                <c:numCache>
                  <c:formatCode>General</c:formatCode>
                  <c:ptCount val="1"/>
                  <c:pt idx="0">
                    <c:v>0.92168324276836022</c:v>
                  </c:pt>
                </c:numCache>
              </c:numRef>
            </c:plus>
            <c:minus>
              <c:numRef>
                <c:f>'LC Ambiguous'!$C$28</c:f>
                <c:numCache>
                  <c:formatCode>General</c:formatCode>
                  <c:ptCount val="1"/>
                  <c:pt idx="0">
                    <c:v>0.92168324276836022</c:v>
                  </c:pt>
                </c:numCache>
              </c:numRef>
            </c:minus>
            <c:spPr>
              <a:noFill/>
              <a:ln w="9525" cap="flat" cmpd="sng" algn="ctr">
                <a:solidFill>
                  <a:schemeClr val="tx1">
                    <a:lumMod val="65000"/>
                    <a:lumOff val="35000"/>
                  </a:schemeClr>
                </a:solidFill>
                <a:round/>
              </a:ln>
              <a:effectLst/>
            </c:spPr>
          </c:errBars>
          <c:cat>
            <c:numRef>
              <c:f>'LC Ambiguous'!$E$21</c:f>
              <c:numCache>
                <c:formatCode>General</c:formatCode>
                <c:ptCount val="1"/>
              </c:numCache>
            </c:numRef>
          </c:cat>
          <c:val>
            <c:numRef>
              <c:f>'LC Ambiguous'!$C$27</c:f>
              <c:numCache>
                <c:formatCode>General</c:formatCode>
                <c:ptCount val="1"/>
                <c:pt idx="0">
                  <c:v>-1.499999999999998E-2</c:v>
                </c:pt>
              </c:numCache>
            </c:numRef>
          </c:val>
          <c:extLst>
            <c:ext xmlns:c16="http://schemas.microsoft.com/office/drawing/2014/chart" uri="{C3380CC4-5D6E-409C-BE32-E72D297353CC}">
              <c16:uniqueId val="{00000000-7CB6-4F6C-9789-D64868554781}"/>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'LC Ambiguous'!$D$28</c:f>
                <c:numCache>
                  <c:formatCode>General</c:formatCode>
                  <c:ptCount val="1"/>
                  <c:pt idx="0">
                    <c:v>1.4411676552456749</c:v>
                  </c:pt>
                </c:numCache>
              </c:numRef>
            </c:plus>
            <c:minus>
              <c:numRef>
                <c:f>'LC Ambiguous'!$D$28</c:f>
                <c:numCache>
                  <c:formatCode>General</c:formatCode>
                  <c:ptCount val="1"/>
                  <c:pt idx="0">
                    <c:v>1.4411676552456749</c:v>
                  </c:pt>
                </c:numCache>
              </c:numRef>
            </c:minus>
            <c:spPr>
              <a:noFill/>
              <a:ln w="9525" cap="flat" cmpd="sng" algn="ctr">
                <a:solidFill>
                  <a:schemeClr val="tx1">
                    <a:lumMod val="65000"/>
                    <a:lumOff val="35000"/>
                  </a:schemeClr>
                </a:solidFill>
                <a:round/>
              </a:ln>
              <a:effectLst/>
            </c:spPr>
          </c:errBars>
          <c:cat>
            <c:numRef>
              <c:f>'LC Ambiguous'!$E$21</c:f>
              <c:numCache>
                <c:formatCode>General</c:formatCode>
                <c:ptCount val="1"/>
              </c:numCache>
            </c:numRef>
          </c:cat>
          <c:val>
            <c:numRef>
              <c:f>'LC Ambiguous'!$D$27</c:f>
              <c:numCache>
                <c:formatCode>General</c:formatCode>
                <c:ptCount val="1"/>
                <c:pt idx="0">
                  <c:v>-0.34799999999999998</c:v>
                </c:pt>
              </c:numCache>
            </c:numRef>
          </c:val>
          <c:extLst>
            <c:ext xmlns:c16="http://schemas.microsoft.com/office/drawing/2014/chart" uri="{C3380CC4-5D6E-409C-BE32-E72D297353CC}">
              <c16:uniqueId val="{00000001-7CB6-4F6C-9789-D64868554781}"/>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Low Contrast Control</a:t>
            </a:r>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0"/>
          <c:order val="0"/>
          <c:tx>
            <c:v>Data</c:v>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0"/>
            <c:dispEq val="0"/>
          </c:trendline>
          <c:xVal>
            <c:numRef>
              <c:f>'LC GOLD'!$C$6:$C$25</c:f>
              <c:numCache>
                <c:formatCode>General</c:formatCode>
                <c:ptCount val="20"/>
                <c:pt idx="0">
                  <c:v>-1.4</c:v>
                </c:pt>
                <c:pt idx="1">
                  <c:v>-0.83</c:v>
                </c:pt>
                <c:pt idx="2">
                  <c:v>-3</c:v>
                </c:pt>
                <c:pt idx="3">
                  <c:v>0.69</c:v>
                </c:pt>
                <c:pt idx="4">
                  <c:v>-2.11</c:v>
                </c:pt>
                <c:pt idx="5">
                  <c:v>1.79</c:v>
                </c:pt>
                <c:pt idx="6">
                  <c:v>-1.08</c:v>
                </c:pt>
                <c:pt idx="7">
                  <c:v>0.56000000000000005</c:v>
                </c:pt>
                <c:pt idx="8">
                  <c:v>-0.79</c:v>
                </c:pt>
                <c:pt idx="9">
                  <c:v>-0.85</c:v>
                </c:pt>
                <c:pt idx="10">
                  <c:v>1.44</c:v>
                </c:pt>
                <c:pt idx="11">
                  <c:v>-2.61</c:v>
                </c:pt>
                <c:pt idx="12">
                  <c:v>-0.94</c:v>
                </c:pt>
                <c:pt idx="13">
                  <c:v>-1.54</c:v>
                </c:pt>
                <c:pt idx="14">
                  <c:v>-0.94</c:v>
                </c:pt>
                <c:pt idx="15">
                  <c:v>0.47</c:v>
                </c:pt>
                <c:pt idx="16">
                  <c:v>-2.87</c:v>
                </c:pt>
                <c:pt idx="17">
                  <c:v>-1.1299999999999999</c:v>
                </c:pt>
                <c:pt idx="18">
                  <c:v>-0.83</c:v>
                </c:pt>
                <c:pt idx="19">
                  <c:v>-1.01</c:v>
                </c:pt>
              </c:numCache>
            </c:numRef>
          </c:xVal>
          <c:yVal>
            <c:numRef>
              <c:f>'LC GOLD'!$D$6:$D$25</c:f>
              <c:numCache>
                <c:formatCode>General</c:formatCode>
                <c:ptCount val="20"/>
                <c:pt idx="0">
                  <c:v>1.21</c:v>
                </c:pt>
                <c:pt idx="1">
                  <c:v>-2.75</c:v>
                </c:pt>
                <c:pt idx="2">
                  <c:v>-0.98</c:v>
                </c:pt>
                <c:pt idx="3">
                  <c:v>2.81</c:v>
                </c:pt>
                <c:pt idx="4">
                  <c:v>-0.13</c:v>
                </c:pt>
                <c:pt idx="5">
                  <c:v>2.4</c:v>
                </c:pt>
                <c:pt idx="6">
                  <c:v>-0.09</c:v>
                </c:pt>
                <c:pt idx="7">
                  <c:v>-0.59</c:v>
                </c:pt>
                <c:pt idx="8">
                  <c:v>1.47</c:v>
                </c:pt>
                <c:pt idx="9">
                  <c:v>-1.18</c:v>
                </c:pt>
                <c:pt idx="10">
                  <c:v>0.84</c:v>
                </c:pt>
                <c:pt idx="11">
                  <c:v>0.46</c:v>
                </c:pt>
                <c:pt idx="12">
                  <c:v>0.53</c:v>
                </c:pt>
                <c:pt idx="13">
                  <c:v>1.26</c:v>
                </c:pt>
                <c:pt idx="14">
                  <c:v>-0.24</c:v>
                </c:pt>
                <c:pt idx="15">
                  <c:v>-0.62</c:v>
                </c:pt>
                <c:pt idx="16">
                  <c:v>3</c:v>
                </c:pt>
                <c:pt idx="17">
                  <c:v>-2.16</c:v>
                </c:pt>
                <c:pt idx="18">
                  <c:v>0.99</c:v>
                </c:pt>
                <c:pt idx="19">
                  <c:v>0.87</c:v>
                </c:pt>
              </c:numCache>
            </c:numRef>
          </c:yVal>
          <c:smooth val="0"/>
          <c:extLst>
            <c:ext xmlns:c16="http://schemas.microsoft.com/office/drawing/2014/chart" uri="{C3380CC4-5D6E-409C-BE32-E72D297353CC}">
              <c16:uniqueId val="{00000002-2403-404C-8B91-68FCA86D76CD}"/>
            </c:ext>
          </c:extLst>
        </c:ser>
        <c:ser>
          <c:idx val="1"/>
          <c:order val="1"/>
          <c:tx>
            <c:v>Average</c:v>
          </c:tx>
          <c:spPr>
            <a:ln w="25400" cap="rnd">
              <a:noFill/>
              <a:round/>
            </a:ln>
            <a:effectLst/>
          </c:spPr>
          <c:marker>
            <c:symbol val="diamond"/>
            <c:size val="5"/>
            <c:spPr>
              <a:solidFill>
                <a:srgbClr val="FF0000"/>
              </a:solidFill>
              <a:ln w="25400">
                <a:solidFill>
                  <a:srgbClr val="FF0000"/>
                </a:solidFill>
              </a:ln>
              <a:effectLst/>
            </c:spPr>
          </c:marker>
          <c:xVal>
            <c:numRef>
              <c:f>'LC GOLD'!$C$27</c:f>
              <c:numCache>
                <c:formatCode>General</c:formatCode>
                <c:ptCount val="1"/>
                <c:pt idx="0">
                  <c:v>-0.84899999999999987</c:v>
                </c:pt>
              </c:numCache>
            </c:numRef>
          </c:xVal>
          <c:yVal>
            <c:numRef>
              <c:f>'LC GOLD'!$D$27</c:f>
              <c:numCache>
                <c:formatCode>General</c:formatCode>
                <c:ptCount val="1"/>
                <c:pt idx="0">
                  <c:v>0.35500000000000004</c:v>
                </c:pt>
              </c:numCache>
            </c:numRef>
          </c:yVal>
          <c:smooth val="0"/>
          <c:extLst>
            <c:ext xmlns:c16="http://schemas.microsoft.com/office/drawing/2014/chart" uri="{C3380CC4-5D6E-409C-BE32-E72D297353CC}">
              <c16:uniqueId val="{00000000-2403-404C-8B91-68FCA86D76CD}"/>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3444416265111169"/>
              <c:y val="0.93855266830818973"/>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legend>
      <c:legendPos val="r"/>
      <c:legendEntry>
        <c:idx val="2"/>
        <c:delete val="1"/>
      </c:legendEntry>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'LC GOLD'!$C$28</c:f>
                <c:numCache>
                  <c:formatCode>General</c:formatCode>
                  <c:ptCount val="1"/>
                  <c:pt idx="0">
                    <c:v>1.311085929979219</c:v>
                  </c:pt>
                </c:numCache>
              </c:numRef>
            </c:plus>
            <c:minus>
              <c:numRef>
                <c:f>'LC GOLD'!$C$28</c:f>
                <c:numCache>
                  <c:formatCode>General</c:formatCode>
                  <c:ptCount val="1"/>
                  <c:pt idx="0">
                    <c:v>1.311085929979219</c:v>
                  </c:pt>
                </c:numCache>
              </c:numRef>
            </c:minus>
            <c:spPr>
              <a:noFill/>
              <a:ln w="9525" cap="flat" cmpd="sng" algn="ctr">
                <a:solidFill>
                  <a:schemeClr val="tx1">
                    <a:lumMod val="65000"/>
                    <a:lumOff val="35000"/>
                  </a:schemeClr>
                </a:solidFill>
                <a:round/>
              </a:ln>
              <a:effectLst/>
            </c:spPr>
          </c:errBars>
          <c:cat>
            <c:numRef>
              <c:f>'LC GOLD'!$E$21</c:f>
              <c:numCache>
                <c:formatCode>General</c:formatCode>
                <c:ptCount val="1"/>
              </c:numCache>
            </c:numRef>
          </c:cat>
          <c:val>
            <c:numRef>
              <c:f>'LC GOLD'!$C$27</c:f>
              <c:numCache>
                <c:formatCode>General</c:formatCode>
                <c:ptCount val="1"/>
                <c:pt idx="0">
                  <c:v>-0.84899999999999987</c:v>
                </c:pt>
              </c:numCache>
            </c:numRef>
          </c:val>
          <c:extLst>
            <c:ext xmlns:c16="http://schemas.microsoft.com/office/drawing/2014/chart" uri="{C3380CC4-5D6E-409C-BE32-E72D297353CC}">
              <c16:uniqueId val="{00000000-9784-4CD6-AC23-993CFC6CD4AE}"/>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'LC GOLD'!$D$28</c:f>
                <c:numCache>
                  <c:formatCode>General</c:formatCode>
                  <c:ptCount val="1"/>
                  <c:pt idx="0">
                    <c:v>1.5162158574278892</c:v>
                  </c:pt>
                </c:numCache>
              </c:numRef>
            </c:plus>
            <c:minus>
              <c:numRef>
                <c:f>'LC GOLD'!$D$28</c:f>
                <c:numCache>
                  <c:formatCode>General</c:formatCode>
                  <c:ptCount val="1"/>
                  <c:pt idx="0">
                    <c:v>1.5162158574278892</c:v>
                  </c:pt>
                </c:numCache>
              </c:numRef>
            </c:minus>
            <c:spPr>
              <a:noFill/>
              <a:ln w="9525" cap="flat" cmpd="sng" algn="ctr">
                <a:solidFill>
                  <a:schemeClr val="tx1">
                    <a:lumMod val="65000"/>
                    <a:lumOff val="35000"/>
                  </a:schemeClr>
                </a:solidFill>
                <a:round/>
              </a:ln>
              <a:effectLst/>
            </c:spPr>
          </c:errBars>
          <c:cat>
            <c:numRef>
              <c:f>'LC GOLD'!$E$21</c:f>
              <c:numCache>
                <c:formatCode>General</c:formatCode>
                <c:ptCount val="1"/>
              </c:numCache>
            </c:numRef>
          </c:cat>
          <c:val>
            <c:numRef>
              <c:f>'LC GOLD'!$D$27</c:f>
              <c:numCache>
                <c:formatCode>General</c:formatCode>
                <c:ptCount val="1"/>
                <c:pt idx="0">
                  <c:v>0.35500000000000004</c:v>
                </c:pt>
              </c:numCache>
            </c:numRef>
          </c:val>
          <c:extLst>
            <c:ext xmlns:c16="http://schemas.microsoft.com/office/drawing/2014/chart" uri="{C3380CC4-5D6E-409C-BE32-E72D297353CC}">
              <c16:uniqueId val="{00000001-9784-4CD6-AC23-993CFC6CD4AE}"/>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High Contrast Control</a:t>
            </a:r>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1"/>
          <c:order val="0"/>
          <c:tx>
            <c:v>Average</c:v>
          </c:tx>
          <c:spPr>
            <a:ln w="25400" cap="rnd">
              <a:noFill/>
              <a:round/>
            </a:ln>
            <a:effectLst/>
          </c:spPr>
          <c:marker>
            <c:symbol val="diamond"/>
            <c:size val="5"/>
            <c:spPr>
              <a:solidFill>
                <a:srgbClr val="FF0000"/>
              </a:solidFill>
              <a:ln w="25400">
                <a:solidFill>
                  <a:srgbClr val="FF0000"/>
                </a:solidFill>
              </a:ln>
              <a:effectLst/>
            </c:spPr>
          </c:marker>
          <c:xVal>
            <c:numRef>
              <c:f>'HC GOLD'!$C$27</c:f>
              <c:numCache>
                <c:formatCode>General</c:formatCode>
                <c:ptCount val="1"/>
                <c:pt idx="0">
                  <c:v>-0.28699999999999998</c:v>
                </c:pt>
              </c:numCache>
            </c:numRef>
          </c:xVal>
          <c:yVal>
            <c:numRef>
              <c:f>'HC GOLD'!$D$27</c:f>
              <c:numCache>
                <c:formatCode>General</c:formatCode>
                <c:ptCount val="1"/>
                <c:pt idx="0">
                  <c:v>0.78750000000000009</c:v>
                </c:pt>
              </c:numCache>
            </c:numRef>
          </c:yVal>
          <c:smooth val="0"/>
          <c:extLst>
            <c:ext xmlns:c16="http://schemas.microsoft.com/office/drawing/2014/chart" uri="{C3380CC4-5D6E-409C-BE32-E72D297353CC}">
              <c16:uniqueId val="{00000000-6B61-4D9E-8A71-8B322B3F3002}"/>
            </c:ext>
          </c:extLst>
        </c:ser>
        <c:ser>
          <c:idx val="0"/>
          <c:order val="1"/>
          <c:tx>
            <c:v>Data</c:v>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0"/>
            <c:dispEq val="0"/>
          </c:trendline>
          <c:xVal>
            <c:numRef>
              <c:f>'HC GOLD'!$C$6:$C$25</c:f>
              <c:numCache>
                <c:formatCode>General</c:formatCode>
                <c:ptCount val="20"/>
                <c:pt idx="0">
                  <c:v>-1.39</c:v>
                </c:pt>
                <c:pt idx="1">
                  <c:v>-1.08</c:v>
                </c:pt>
                <c:pt idx="2">
                  <c:v>3</c:v>
                </c:pt>
                <c:pt idx="3">
                  <c:v>3</c:v>
                </c:pt>
                <c:pt idx="4">
                  <c:v>0.62</c:v>
                </c:pt>
                <c:pt idx="5">
                  <c:v>-0.36</c:v>
                </c:pt>
                <c:pt idx="6">
                  <c:v>-1.81</c:v>
                </c:pt>
                <c:pt idx="7">
                  <c:v>-2.59</c:v>
                </c:pt>
                <c:pt idx="8">
                  <c:v>1.01</c:v>
                </c:pt>
                <c:pt idx="9">
                  <c:v>1.3</c:v>
                </c:pt>
                <c:pt idx="10">
                  <c:v>-2.0299999999999998</c:v>
                </c:pt>
                <c:pt idx="11">
                  <c:v>-1.58</c:v>
                </c:pt>
                <c:pt idx="12">
                  <c:v>1.1000000000000001</c:v>
                </c:pt>
                <c:pt idx="13">
                  <c:v>-0.93</c:v>
                </c:pt>
                <c:pt idx="14">
                  <c:v>0.27</c:v>
                </c:pt>
                <c:pt idx="15">
                  <c:v>-1.77</c:v>
                </c:pt>
                <c:pt idx="16">
                  <c:v>-0.92</c:v>
                </c:pt>
                <c:pt idx="17">
                  <c:v>0.27</c:v>
                </c:pt>
                <c:pt idx="18">
                  <c:v>0.34</c:v>
                </c:pt>
                <c:pt idx="19">
                  <c:v>-2.19</c:v>
                </c:pt>
              </c:numCache>
            </c:numRef>
          </c:xVal>
          <c:yVal>
            <c:numRef>
              <c:f>'HC GOLD'!$D$6:$D$25</c:f>
              <c:numCache>
                <c:formatCode>General</c:formatCode>
                <c:ptCount val="20"/>
                <c:pt idx="0">
                  <c:v>1.58</c:v>
                </c:pt>
                <c:pt idx="1">
                  <c:v>0.09</c:v>
                </c:pt>
                <c:pt idx="2">
                  <c:v>3</c:v>
                </c:pt>
                <c:pt idx="3">
                  <c:v>2.96</c:v>
                </c:pt>
                <c:pt idx="4">
                  <c:v>0.79</c:v>
                </c:pt>
                <c:pt idx="5">
                  <c:v>-2.37</c:v>
                </c:pt>
                <c:pt idx="6">
                  <c:v>-0.96</c:v>
                </c:pt>
                <c:pt idx="7">
                  <c:v>1.45</c:v>
                </c:pt>
                <c:pt idx="8">
                  <c:v>1.01</c:v>
                </c:pt>
                <c:pt idx="9">
                  <c:v>3</c:v>
                </c:pt>
                <c:pt idx="10">
                  <c:v>0.36</c:v>
                </c:pt>
                <c:pt idx="11">
                  <c:v>0.92</c:v>
                </c:pt>
                <c:pt idx="12">
                  <c:v>-0.18</c:v>
                </c:pt>
                <c:pt idx="13">
                  <c:v>1.29</c:v>
                </c:pt>
                <c:pt idx="14">
                  <c:v>-0.62</c:v>
                </c:pt>
                <c:pt idx="15">
                  <c:v>0.97</c:v>
                </c:pt>
                <c:pt idx="16">
                  <c:v>-1.08</c:v>
                </c:pt>
                <c:pt idx="17">
                  <c:v>0.87</c:v>
                </c:pt>
                <c:pt idx="18">
                  <c:v>0.6</c:v>
                </c:pt>
                <c:pt idx="19">
                  <c:v>2.0699999999999998</c:v>
                </c:pt>
              </c:numCache>
            </c:numRef>
          </c:yVal>
          <c:smooth val="0"/>
          <c:extLst>
            <c:ext xmlns:c16="http://schemas.microsoft.com/office/drawing/2014/chart" uri="{C3380CC4-5D6E-409C-BE32-E72D297353CC}">
              <c16:uniqueId val="{00000002-6B61-4D9E-8A71-8B322B3F3002}"/>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2605027249956329"/>
              <c:y val="0.93851937673998131"/>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legend>
      <c:legendPos val="r"/>
      <c:legendEntry>
        <c:idx val="2"/>
        <c:delete val="1"/>
      </c:legendEntry>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'HC GOLD'!$C$28</c:f>
                <c:numCache>
                  <c:formatCode>General</c:formatCode>
                  <c:ptCount val="1"/>
                  <c:pt idx="0">
                    <c:v>1.6285030258685913</c:v>
                  </c:pt>
                </c:numCache>
              </c:numRef>
            </c:plus>
            <c:minus>
              <c:numRef>
                <c:f>'HC GOLD'!$C$28</c:f>
                <c:numCache>
                  <c:formatCode>General</c:formatCode>
                  <c:ptCount val="1"/>
                  <c:pt idx="0">
                    <c:v>1.6285030258685913</c:v>
                  </c:pt>
                </c:numCache>
              </c:numRef>
            </c:minus>
            <c:spPr>
              <a:noFill/>
              <a:ln w="9525" cap="flat" cmpd="sng" algn="ctr">
                <a:solidFill>
                  <a:schemeClr val="tx1">
                    <a:lumMod val="65000"/>
                    <a:lumOff val="35000"/>
                  </a:schemeClr>
                </a:solidFill>
                <a:round/>
              </a:ln>
              <a:effectLst/>
            </c:spPr>
          </c:errBars>
          <c:cat>
            <c:numRef>
              <c:f>'HC GOLD'!$E$21</c:f>
              <c:numCache>
                <c:formatCode>General</c:formatCode>
                <c:ptCount val="1"/>
              </c:numCache>
            </c:numRef>
          </c:cat>
          <c:val>
            <c:numRef>
              <c:f>'HC GOLD'!$C$27</c:f>
              <c:numCache>
                <c:formatCode>General</c:formatCode>
                <c:ptCount val="1"/>
                <c:pt idx="0">
                  <c:v>-0.28699999999999998</c:v>
                </c:pt>
              </c:numCache>
            </c:numRef>
          </c:val>
          <c:extLst>
            <c:ext xmlns:c16="http://schemas.microsoft.com/office/drawing/2014/chart" uri="{C3380CC4-5D6E-409C-BE32-E72D297353CC}">
              <c16:uniqueId val="{00000000-231E-4EEB-8C3A-41621CAAFD47}"/>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'HC GOLD'!$D$28</c:f>
                <c:numCache>
                  <c:formatCode>General</c:formatCode>
                  <c:ptCount val="1"/>
                  <c:pt idx="0">
                    <c:v>1.408884870721298</c:v>
                  </c:pt>
                </c:numCache>
              </c:numRef>
            </c:plus>
            <c:minus>
              <c:numRef>
                <c:f>'HC GOLD'!$D$28</c:f>
                <c:numCache>
                  <c:formatCode>General</c:formatCode>
                  <c:ptCount val="1"/>
                  <c:pt idx="0">
                    <c:v>1.408884870721298</c:v>
                  </c:pt>
                </c:numCache>
              </c:numRef>
            </c:minus>
            <c:spPr>
              <a:noFill/>
              <a:ln w="9525" cap="flat" cmpd="sng" algn="ctr">
                <a:solidFill>
                  <a:schemeClr val="tx1">
                    <a:lumMod val="65000"/>
                    <a:lumOff val="35000"/>
                  </a:schemeClr>
                </a:solidFill>
                <a:round/>
              </a:ln>
              <a:effectLst/>
            </c:spPr>
          </c:errBars>
          <c:cat>
            <c:numRef>
              <c:f>'HC GOLD'!$E$21</c:f>
              <c:numCache>
                <c:formatCode>General</c:formatCode>
                <c:ptCount val="1"/>
              </c:numCache>
            </c:numRef>
          </c:cat>
          <c:val>
            <c:numRef>
              <c:f>'HC GOLD'!$D$27</c:f>
              <c:numCache>
                <c:formatCode>General</c:formatCode>
                <c:ptCount val="1"/>
                <c:pt idx="0">
                  <c:v>0.78750000000000009</c:v>
                </c:pt>
              </c:numCache>
            </c:numRef>
          </c:val>
          <c:extLst>
            <c:ext xmlns:c16="http://schemas.microsoft.com/office/drawing/2014/chart" uri="{C3380CC4-5D6E-409C-BE32-E72D297353CC}">
              <c16:uniqueId val="{00000001-231E-4EEB-8C3A-41621CAAFD47}"/>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Arousal-Valence</a:t>
            </a:r>
            <a:r>
              <a:rPr lang="en-US" baseline="0"/>
              <a:t> Plot</a:t>
            </a:r>
            <a:endParaRPr lang="en-US"/>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1"/>
          <c:order val="0"/>
          <c:tx>
            <c:v>AVG</c:v>
          </c:tx>
          <c:spPr>
            <a:ln w="25400" cap="rnd">
              <a:noFill/>
              <a:round/>
            </a:ln>
            <a:effectLst/>
          </c:spPr>
          <c:marker>
            <c:symbol val="diamond"/>
            <c:size val="5"/>
            <c:spPr>
              <a:solidFill>
                <a:srgbClr val="FF0000"/>
              </a:solidFill>
              <a:ln w="25400">
                <a:solidFill>
                  <a:srgbClr val="FF0000"/>
                </a:solidFill>
              </a:ln>
              <a:effectLst/>
            </c:spPr>
          </c:marker>
          <c:xVal>
            <c:numRef>
              <c:f>'LC Positive B'!$C$27</c:f>
              <c:numCache>
                <c:formatCode>General</c:formatCode>
                <c:ptCount val="1"/>
                <c:pt idx="0">
                  <c:v>0.88150000000000017</c:v>
                </c:pt>
              </c:numCache>
            </c:numRef>
          </c:xVal>
          <c:yVal>
            <c:numRef>
              <c:f>'LC Positive B'!$D$27</c:f>
              <c:numCache>
                <c:formatCode>General</c:formatCode>
                <c:ptCount val="1"/>
                <c:pt idx="0">
                  <c:v>-9.7499999999999989E-2</c:v>
                </c:pt>
              </c:numCache>
            </c:numRef>
          </c:yVal>
          <c:smooth val="0"/>
          <c:extLst>
            <c:ext xmlns:c16="http://schemas.microsoft.com/office/drawing/2014/chart" uri="{C3380CC4-5D6E-409C-BE32-E72D297353CC}">
              <c16:uniqueId val="{00000000-A3E7-4EAA-8383-799D640CE9AC}"/>
            </c:ext>
          </c:extLst>
        </c:ser>
        <c:ser>
          <c:idx val="0"/>
          <c:order val="1"/>
          <c:tx>
            <c:strRef>
              <c:f>'LC Positive B'!$D$5</c:f>
              <c:strCache>
                <c:ptCount val="1"/>
                <c:pt idx="0">
                  <c:v>Arousal</c:v>
                </c:pt>
              </c:strCache>
            </c:strRef>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1"/>
            <c:dispEq val="0"/>
            <c:trendlineLbl>
              <c:layout>
                <c:manualLayout>
                  <c:x val="-1.3089547274648068E-2"/>
                  <c:y val="-1.6020879819377749E-3"/>
                </c:manualLayout>
              </c:layout>
              <c:numFmt formatCode="General" sourceLinked="0"/>
              <c:spPr>
                <a:noFill/>
                <a:ln>
                  <a:noFill/>
                </a:ln>
                <a:effectLst/>
              </c:spPr>
              <c:txPr>
                <a:bodyPr rot="0" spcFirstLastPara="1" vertOverflow="ellipsis" vert="horz" wrap="square" anchor="ctr" anchorCtr="1"/>
                <a:lstStyle/>
                <a:p>
                  <a:pPr>
                    <a:defRPr sz="800" b="1" i="0" u="none" strike="noStrike" kern="1200" baseline="0">
                      <a:solidFill>
                        <a:schemeClr val="bg2">
                          <a:lumMod val="75000"/>
                        </a:schemeClr>
                      </a:solidFill>
                      <a:latin typeface="Calibri" panose="020F0502020204030204" pitchFamily="34" charset="0"/>
                      <a:ea typeface="+mn-ea"/>
                      <a:cs typeface="Calibri" panose="020F0502020204030204" pitchFamily="34" charset="0"/>
                    </a:defRPr>
                  </a:pPr>
                  <a:endParaRPr lang="en-US"/>
                </a:p>
              </c:txPr>
            </c:trendlineLbl>
          </c:trendline>
          <c:xVal>
            <c:numRef>
              <c:f>'LC Positive B'!$C$6:$C$25</c:f>
              <c:numCache>
                <c:formatCode>General</c:formatCode>
                <c:ptCount val="20"/>
                <c:pt idx="0">
                  <c:v>0.23</c:v>
                </c:pt>
                <c:pt idx="1">
                  <c:v>0.98</c:v>
                </c:pt>
                <c:pt idx="2">
                  <c:v>1.96</c:v>
                </c:pt>
                <c:pt idx="3">
                  <c:v>3</c:v>
                </c:pt>
                <c:pt idx="4">
                  <c:v>-0.06</c:v>
                </c:pt>
                <c:pt idx="5">
                  <c:v>1.1000000000000001</c:v>
                </c:pt>
                <c:pt idx="6">
                  <c:v>-1.34</c:v>
                </c:pt>
                <c:pt idx="7">
                  <c:v>0.23</c:v>
                </c:pt>
                <c:pt idx="8">
                  <c:v>1.2</c:v>
                </c:pt>
                <c:pt idx="9">
                  <c:v>-0.02</c:v>
                </c:pt>
                <c:pt idx="10">
                  <c:v>1.28</c:v>
                </c:pt>
                <c:pt idx="11">
                  <c:v>1.22</c:v>
                </c:pt>
                <c:pt idx="12">
                  <c:v>0.08</c:v>
                </c:pt>
                <c:pt idx="13">
                  <c:v>1.07</c:v>
                </c:pt>
                <c:pt idx="14">
                  <c:v>-1.26</c:v>
                </c:pt>
                <c:pt idx="15">
                  <c:v>1.25</c:v>
                </c:pt>
                <c:pt idx="16">
                  <c:v>3</c:v>
                </c:pt>
                <c:pt idx="17">
                  <c:v>0.65</c:v>
                </c:pt>
                <c:pt idx="18">
                  <c:v>1.56</c:v>
                </c:pt>
                <c:pt idx="19">
                  <c:v>1.5</c:v>
                </c:pt>
              </c:numCache>
            </c:numRef>
          </c:xVal>
          <c:yVal>
            <c:numRef>
              <c:f>'LC Positive B'!$D$6:$D$25</c:f>
              <c:numCache>
                <c:formatCode>General</c:formatCode>
                <c:ptCount val="20"/>
                <c:pt idx="0">
                  <c:v>-1.7</c:v>
                </c:pt>
                <c:pt idx="1">
                  <c:v>1.08</c:v>
                </c:pt>
                <c:pt idx="2">
                  <c:v>-0.86</c:v>
                </c:pt>
                <c:pt idx="3">
                  <c:v>2.73</c:v>
                </c:pt>
                <c:pt idx="4">
                  <c:v>-1.53</c:v>
                </c:pt>
                <c:pt idx="5">
                  <c:v>-0.38</c:v>
                </c:pt>
                <c:pt idx="6">
                  <c:v>1.36</c:v>
                </c:pt>
                <c:pt idx="7">
                  <c:v>-1.08</c:v>
                </c:pt>
                <c:pt idx="8">
                  <c:v>-0.17</c:v>
                </c:pt>
                <c:pt idx="9">
                  <c:v>-0.04</c:v>
                </c:pt>
                <c:pt idx="10">
                  <c:v>0.67</c:v>
                </c:pt>
                <c:pt idx="11">
                  <c:v>0.66</c:v>
                </c:pt>
                <c:pt idx="12">
                  <c:v>-2.21</c:v>
                </c:pt>
                <c:pt idx="13">
                  <c:v>-0.66</c:v>
                </c:pt>
                <c:pt idx="14">
                  <c:v>0.28999999999999998</c:v>
                </c:pt>
                <c:pt idx="15">
                  <c:v>-0.47</c:v>
                </c:pt>
                <c:pt idx="16">
                  <c:v>0.92</c:v>
                </c:pt>
                <c:pt idx="17">
                  <c:v>-1.37</c:v>
                </c:pt>
                <c:pt idx="18">
                  <c:v>0.5</c:v>
                </c:pt>
                <c:pt idx="19">
                  <c:v>0.31</c:v>
                </c:pt>
              </c:numCache>
            </c:numRef>
          </c:yVal>
          <c:smooth val="0"/>
          <c:extLst>
            <c:ext xmlns:c16="http://schemas.microsoft.com/office/drawing/2014/chart" uri="{C3380CC4-5D6E-409C-BE32-E72D297353CC}">
              <c16:uniqueId val="{00000002-A3E7-4EAA-8383-799D640CE9AC}"/>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9409033245844269"/>
              <c:y val="0.94119819285009354"/>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'LC Positive B'!$C$28</c:f>
                <c:numCache>
                  <c:formatCode>General</c:formatCode>
                  <c:ptCount val="1"/>
                  <c:pt idx="0">
                    <c:v>1.1320883125306174</c:v>
                  </c:pt>
                </c:numCache>
              </c:numRef>
            </c:plus>
            <c:minus>
              <c:numRef>
                <c:f>'LC Positive B'!$C$28</c:f>
                <c:numCache>
                  <c:formatCode>General</c:formatCode>
                  <c:ptCount val="1"/>
                  <c:pt idx="0">
                    <c:v>1.1320883125306174</c:v>
                  </c:pt>
                </c:numCache>
              </c:numRef>
            </c:minus>
            <c:spPr>
              <a:noFill/>
              <a:ln w="9525" cap="flat" cmpd="sng" algn="ctr">
                <a:solidFill>
                  <a:schemeClr val="tx1">
                    <a:lumMod val="65000"/>
                    <a:lumOff val="35000"/>
                  </a:schemeClr>
                </a:solidFill>
                <a:round/>
              </a:ln>
              <a:effectLst/>
            </c:spPr>
          </c:errBars>
          <c:cat>
            <c:numRef>
              <c:f>'LC Positive B'!$E$21</c:f>
              <c:numCache>
                <c:formatCode>General</c:formatCode>
                <c:ptCount val="1"/>
              </c:numCache>
            </c:numRef>
          </c:cat>
          <c:val>
            <c:numRef>
              <c:f>'LC Positive B'!$C$27</c:f>
              <c:numCache>
                <c:formatCode>General</c:formatCode>
                <c:ptCount val="1"/>
                <c:pt idx="0">
                  <c:v>0.88150000000000017</c:v>
                </c:pt>
              </c:numCache>
            </c:numRef>
          </c:val>
          <c:extLst>
            <c:ext xmlns:c16="http://schemas.microsoft.com/office/drawing/2014/chart" uri="{C3380CC4-5D6E-409C-BE32-E72D297353CC}">
              <c16:uniqueId val="{00000000-F016-4CF5-AFF2-230262A82D3A}"/>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'LC Positive B'!$D$28</c:f>
                <c:numCache>
                  <c:formatCode>General</c:formatCode>
                  <c:ptCount val="1"/>
                  <c:pt idx="0">
                    <c:v>1.1958079189181547</c:v>
                  </c:pt>
                </c:numCache>
              </c:numRef>
            </c:plus>
            <c:minus>
              <c:numRef>
                <c:f>'LC Positive B'!$D$28</c:f>
                <c:numCache>
                  <c:formatCode>General</c:formatCode>
                  <c:ptCount val="1"/>
                  <c:pt idx="0">
                    <c:v>1.1958079189181547</c:v>
                  </c:pt>
                </c:numCache>
              </c:numRef>
            </c:minus>
            <c:spPr>
              <a:noFill/>
              <a:ln w="9525" cap="flat" cmpd="sng" algn="ctr">
                <a:solidFill>
                  <a:schemeClr val="tx1">
                    <a:lumMod val="65000"/>
                    <a:lumOff val="35000"/>
                  </a:schemeClr>
                </a:solidFill>
                <a:round/>
              </a:ln>
              <a:effectLst/>
            </c:spPr>
          </c:errBars>
          <c:cat>
            <c:numRef>
              <c:f>'LC Positive B'!$E$21</c:f>
              <c:numCache>
                <c:formatCode>General</c:formatCode>
                <c:ptCount val="1"/>
              </c:numCache>
            </c:numRef>
          </c:cat>
          <c:val>
            <c:numRef>
              <c:f>'LC Positive B'!$D$27</c:f>
              <c:numCache>
                <c:formatCode>General</c:formatCode>
                <c:ptCount val="1"/>
                <c:pt idx="0">
                  <c:v>-9.7499999999999989E-2</c:v>
                </c:pt>
              </c:numCache>
            </c:numRef>
          </c:val>
          <c:extLst>
            <c:ext xmlns:c16="http://schemas.microsoft.com/office/drawing/2014/chart" uri="{C3380CC4-5D6E-409C-BE32-E72D297353CC}">
              <c16:uniqueId val="{00000001-F016-4CF5-AFF2-230262A82D3A}"/>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Arousal-Valence</a:t>
            </a:r>
            <a:r>
              <a:rPr lang="en-US" baseline="0"/>
              <a:t> Plot</a:t>
            </a:r>
            <a:endParaRPr lang="en-US"/>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1"/>
          <c:order val="0"/>
          <c:tx>
            <c:v>AVG</c:v>
          </c:tx>
          <c:spPr>
            <a:ln w="25400" cap="rnd">
              <a:noFill/>
              <a:round/>
            </a:ln>
            <a:effectLst/>
          </c:spPr>
          <c:marker>
            <c:symbol val="diamond"/>
            <c:size val="5"/>
            <c:spPr>
              <a:solidFill>
                <a:srgbClr val="FF0000"/>
              </a:solidFill>
              <a:ln w="25400">
                <a:solidFill>
                  <a:srgbClr val="FF0000"/>
                </a:solidFill>
              </a:ln>
              <a:effectLst/>
            </c:spPr>
          </c:marker>
          <c:xVal>
            <c:numRef>
              <c:f>'HC Ambiguous'!$C$27</c:f>
              <c:numCache>
                <c:formatCode>General</c:formatCode>
                <c:ptCount val="1"/>
                <c:pt idx="0">
                  <c:v>-4.65E-2</c:v>
                </c:pt>
              </c:numCache>
            </c:numRef>
          </c:xVal>
          <c:yVal>
            <c:numRef>
              <c:f>'HC Ambiguous'!$D$27</c:f>
              <c:numCache>
                <c:formatCode>General</c:formatCode>
                <c:ptCount val="1"/>
                <c:pt idx="0">
                  <c:v>-0.26899999999999996</c:v>
                </c:pt>
              </c:numCache>
            </c:numRef>
          </c:yVal>
          <c:smooth val="0"/>
          <c:extLst>
            <c:ext xmlns:c16="http://schemas.microsoft.com/office/drawing/2014/chart" uri="{C3380CC4-5D6E-409C-BE32-E72D297353CC}">
              <c16:uniqueId val="{00000000-F55E-45D0-A9A8-50A0B89C32BB}"/>
            </c:ext>
          </c:extLst>
        </c:ser>
        <c:ser>
          <c:idx val="0"/>
          <c:order val="1"/>
          <c:tx>
            <c:strRef>
              <c:f>'HC Ambiguous'!$D$5</c:f>
              <c:strCache>
                <c:ptCount val="1"/>
                <c:pt idx="0">
                  <c:v>Arousal</c:v>
                </c:pt>
              </c:strCache>
            </c:strRef>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1"/>
            <c:dispEq val="0"/>
            <c:trendlineLbl>
              <c:layout>
                <c:manualLayout>
                  <c:x val="-1.3089547274648068E-2"/>
                  <c:y val="-1.6020879819377749E-3"/>
                </c:manualLayout>
              </c:layout>
              <c:numFmt formatCode="General" sourceLinked="0"/>
              <c:spPr>
                <a:noFill/>
                <a:ln>
                  <a:noFill/>
                </a:ln>
                <a:effectLst/>
              </c:spPr>
              <c:txPr>
                <a:bodyPr rot="0" spcFirstLastPara="1" vertOverflow="ellipsis" vert="horz" wrap="square" anchor="ctr" anchorCtr="1"/>
                <a:lstStyle/>
                <a:p>
                  <a:pPr>
                    <a:defRPr sz="800" b="1" i="0" u="none" strike="noStrike" kern="1200" baseline="0">
                      <a:solidFill>
                        <a:schemeClr val="bg2">
                          <a:lumMod val="75000"/>
                        </a:schemeClr>
                      </a:solidFill>
                      <a:latin typeface="Calibri" panose="020F0502020204030204" pitchFamily="34" charset="0"/>
                      <a:ea typeface="+mn-ea"/>
                      <a:cs typeface="Calibri" panose="020F0502020204030204" pitchFamily="34" charset="0"/>
                    </a:defRPr>
                  </a:pPr>
                  <a:endParaRPr lang="en-US"/>
                </a:p>
              </c:txPr>
            </c:trendlineLbl>
          </c:trendline>
          <c:xVal>
            <c:numRef>
              <c:f>'HC Ambiguous'!$C$6:$C$25</c:f>
              <c:numCache>
                <c:formatCode>General</c:formatCode>
                <c:ptCount val="20"/>
                <c:pt idx="0">
                  <c:v>-0.46</c:v>
                </c:pt>
                <c:pt idx="1">
                  <c:v>-0.06</c:v>
                </c:pt>
                <c:pt idx="2">
                  <c:v>0.52</c:v>
                </c:pt>
                <c:pt idx="3">
                  <c:v>1.01</c:v>
                </c:pt>
                <c:pt idx="4">
                  <c:v>0.01</c:v>
                </c:pt>
                <c:pt idx="5">
                  <c:v>2.19</c:v>
                </c:pt>
                <c:pt idx="6">
                  <c:v>-0.28999999999999998</c:v>
                </c:pt>
                <c:pt idx="7">
                  <c:v>0.1</c:v>
                </c:pt>
                <c:pt idx="8">
                  <c:v>-0.96</c:v>
                </c:pt>
                <c:pt idx="9">
                  <c:v>-0.94</c:v>
                </c:pt>
                <c:pt idx="10">
                  <c:v>-1.1499999999999999</c:v>
                </c:pt>
                <c:pt idx="11">
                  <c:v>0.89</c:v>
                </c:pt>
                <c:pt idx="12">
                  <c:v>0.96</c:v>
                </c:pt>
                <c:pt idx="13">
                  <c:v>-0.62</c:v>
                </c:pt>
                <c:pt idx="14">
                  <c:v>-1.65</c:v>
                </c:pt>
                <c:pt idx="15">
                  <c:v>1.39</c:v>
                </c:pt>
                <c:pt idx="16">
                  <c:v>0</c:v>
                </c:pt>
                <c:pt idx="17">
                  <c:v>-0.56000000000000005</c:v>
                </c:pt>
                <c:pt idx="18">
                  <c:v>-0.23</c:v>
                </c:pt>
                <c:pt idx="19">
                  <c:v>-1.08</c:v>
                </c:pt>
              </c:numCache>
            </c:numRef>
          </c:xVal>
          <c:yVal>
            <c:numRef>
              <c:f>'HC Ambiguous'!$D$6:$D$25</c:f>
              <c:numCache>
                <c:formatCode>General</c:formatCode>
                <c:ptCount val="20"/>
                <c:pt idx="0">
                  <c:v>0.86</c:v>
                </c:pt>
                <c:pt idx="1">
                  <c:v>-2.63</c:v>
                </c:pt>
                <c:pt idx="2">
                  <c:v>0.96</c:v>
                </c:pt>
                <c:pt idx="3">
                  <c:v>-0.02</c:v>
                </c:pt>
                <c:pt idx="4">
                  <c:v>0.16</c:v>
                </c:pt>
                <c:pt idx="5">
                  <c:v>1.77</c:v>
                </c:pt>
                <c:pt idx="6">
                  <c:v>-3</c:v>
                </c:pt>
                <c:pt idx="7">
                  <c:v>-0.98</c:v>
                </c:pt>
                <c:pt idx="8">
                  <c:v>-2</c:v>
                </c:pt>
                <c:pt idx="9">
                  <c:v>1.83</c:v>
                </c:pt>
                <c:pt idx="10">
                  <c:v>-1.45</c:v>
                </c:pt>
                <c:pt idx="11">
                  <c:v>-0.39</c:v>
                </c:pt>
                <c:pt idx="12">
                  <c:v>-2.0099999999999998</c:v>
                </c:pt>
                <c:pt idx="13">
                  <c:v>0.14000000000000001</c:v>
                </c:pt>
                <c:pt idx="14">
                  <c:v>0.59</c:v>
                </c:pt>
                <c:pt idx="15">
                  <c:v>0.56000000000000005</c:v>
                </c:pt>
                <c:pt idx="16">
                  <c:v>-1.05</c:v>
                </c:pt>
                <c:pt idx="17">
                  <c:v>0.24</c:v>
                </c:pt>
                <c:pt idx="18">
                  <c:v>-0.25</c:v>
                </c:pt>
                <c:pt idx="19">
                  <c:v>1.29</c:v>
                </c:pt>
              </c:numCache>
            </c:numRef>
          </c:yVal>
          <c:smooth val="0"/>
          <c:extLst>
            <c:ext xmlns:c16="http://schemas.microsoft.com/office/drawing/2014/chart" uri="{C3380CC4-5D6E-409C-BE32-E72D297353CC}">
              <c16:uniqueId val="{00000002-F55E-45D0-A9A8-50A0B89C32BB}"/>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9409033245844269"/>
              <c:y val="0.94119819285009354"/>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'HC Ambiguous'!$C$28</c:f>
                <c:numCache>
                  <c:formatCode>General</c:formatCode>
                  <c:ptCount val="1"/>
                  <c:pt idx="0">
                    <c:v>0.9669826918387886</c:v>
                  </c:pt>
                </c:numCache>
              </c:numRef>
            </c:plus>
            <c:minus>
              <c:numRef>
                <c:f>'HC Ambiguous'!$C$28</c:f>
                <c:numCache>
                  <c:formatCode>General</c:formatCode>
                  <c:ptCount val="1"/>
                  <c:pt idx="0">
                    <c:v>0.9669826918387886</c:v>
                  </c:pt>
                </c:numCache>
              </c:numRef>
            </c:minus>
            <c:spPr>
              <a:noFill/>
              <a:ln w="9525" cap="flat" cmpd="sng" algn="ctr">
                <a:solidFill>
                  <a:schemeClr val="tx1">
                    <a:lumMod val="65000"/>
                    <a:lumOff val="35000"/>
                  </a:schemeClr>
                </a:solidFill>
                <a:round/>
              </a:ln>
              <a:effectLst/>
            </c:spPr>
          </c:errBars>
          <c:cat>
            <c:numRef>
              <c:f>'HC Ambiguous'!$E$21</c:f>
              <c:numCache>
                <c:formatCode>General</c:formatCode>
                <c:ptCount val="1"/>
              </c:numCache>
            </c:numRef>
          </c:cat>
          <c:val>
            <c:numRef>
              <c:f>'HC Ambiguous'!$C$27</c:f>
              <c:numCache>
                <c:formatCode>General</c:formatCode>
                <c:ptCount val="1"/>
                <c:pt idx="0">
                  <c:v>-4.65E-2</c:v>
                </c:pt>
              </c:numCache>
            </c:numRef>
          </c:val>
          <c:extLst>
            <c:ext xmlns:c16="http://schemas.microsoft.com/office/drawing/2014/chart" uri="{C3380CC4-5D6E-409C-BE32-E72D297353CC}">
              <c16:uniqueId val="{00000000-0015-4B94-A715-0E5119E3504D}"/>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'HC Ambiguous'!$D$28</c:f>
                <c:numCache>
                  <c:formatCode>General</c:formatCode>
                  <c:ptCount val="1"/>
                  <c:pt idx="0">
                    <c:v>1.4041626086671541</c:v>
                  </c:pt>
                </c:numCache>
              </c:numRef>
            </c:plus>
            <c:minus>
              <c:numRef>
                <c:f>'HC Ambiguous'!$D$28</c:f>
                <c:numCache>
                  <c:formatCode>General</c:formatCode>
                  <c:ptCount val="1"/>
                  <c:pt idx="0">
                    <c:v>1.4041626086671541</c:v>
                  </c:pt>
                </c:numCache>
              </c:numRef>
            </c:minus>
            <c:spPr>
              <a:noFill/>
              <a:ln w="9525" cap="flat" cmpd="sng" algn="ctr">
                <a:solidFill>
                  <a:schemeClr val="tx1">
                    <a:lumMod val="65000"/>
                    <a:lumOff val="35000"/>
                  </a:schemeClr>
                </a:solidFill>
                <a:round/>
              </a:ln>
              <a:effectLst/>
            </c:spPr>
          </c:errBars>
          <c:cat>
            <c:numRef>
              <c:f>'HC Ambiguous'!$E$21</c:f>
              <c:numCache>
                <c:formatCode>General</c:formatCode>
                <c:ptCount val="1"/>
              </c:numCache>
            </c:numRef>
          </c:cat>
          <c:val>
            <c:numRef>
              <c:f>'HC Ambiguous'!$D$27</c:f>
              <c:numCache>
                <c:formatCode>General</c:formatCode>
                <c:ptCount val="1"/>
                <c:pt idx="0">
                  <c:v>-0.26899999999999996</c:v>
                </c:pt>
              </c:numCache>
            </c:numRef>
          </c:val>
          <c:extLst>
            <c:ext xmlns:c16="http://schemas.microsoft.com/office/drawing/2014/chart" uri="{C3380CC4-5D6E-409C-BE32-E72D297353CC}">
              <c16:uniqueId val="{00000001-0015-4B94-A715-0E5119E3504D}"/>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Sex</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pieChart>
        <c:varyColors val="1"/>
        <c:ser>
          <c:idx val="0"/>
          <c:order val="0"/>
          <c:tx>
            <c:strRef>
              <c:f>Demographics!$D$4</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12B-44D5-82B7-443E1DC9CC3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12B-44D5-82B7-443E1DC9CC3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12B-44D5-82B7-443E1DC9CC30}"/>
              </c:ext>
            </c:extLst>
          </c:dPt>
          <c:cat>
            <c:strRef>
              <c:f>Demographics!$C$5:$C$7</c:f>
              <c:strCache>
                <c:ptCount val="3"/>
                <c:pt idx="0">
                  <c:v>Male</c:v>
                </c:pt>
                <c:pt idx="1">
                  <c:v>Female</c:v>
                </c:pt>
                <c:pt idx="2">
                  <c:v>Other</c:v>
                </c:pt>
              </c:strCache>
            </c:strRef>
          </c:cat>
          <c:val>
            <c:numRef>
              <c:f>Demographics!$D$5:$D$7</c:f>
              <c:numCache>
                <c:formatCode>General</c:formatCode>
                <c:ptCount val="3"/>
                <c:pt idx="0">
                  <c:v>19</c:v>
                </c:pt>
                <c:pt idx="1">
                  <c:v>21</c:v>
                </c:pt>
                <c:pt idx="2">
                  <c:v>0</c:v>
                </c:pt>
              </c:numCache>
            </c:numRef>
          </c:val>
          <c:extLst>
            <c:ext xmlns:c16="http://schemas.microsoft.com/office/drawing/2014/chart" uri="{C3380CC4-5D6E-409C-BE32-E72D297353CC}">
              <c16:uniqueId val="{00000000-54F6-4874-A421-03CF55DC6A61}"/>
            </c:ext>
          </c:extLst>
        </c:ser>
        <c:ser>
          <c:idx val="1"/>
          <c:order val="1"/>
          <c:tx>
            <c:strRef>
              <c:f>Demographics!$E$4</c:f>
              <c:strCache>
                <c:ptCount val="1"/>
                <c:pt idx="0">
                  <c:v>Distribution</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7-212B-44D5-82B7-443E1DC9CC3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9-212B-44D5-82B7-443E1DC9CC3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B-212B-44D5-82B7-443E1DC9CC30}"/>
              </c:ext>
            </c:extLst>
          </c:dPt>
          <c:cat>
            <c:strRef>
              <c:f>Demographics!$C$5:$C$7</c:f>
              <c:strCache>
                <c:ptCount val="3"/>
                <c:pt idx="0">
                  <c:v>Male</c:v>
                </c:pt>
                <c:pt idx="1">
                  <c:v>Female</c:v>
                </c:pt>
                <c:pt idx="2">
                  <c:v>Other</c:v>
                </c:pt>
              </c:strCache>
            </c:strRef>
          </c:cat>
          <c:val>
            <c:numRef>
              <c:f>Demographics!$E$5:$E$7</c:f>
              <c:numCache>
                <c:formatCode>0%</c:formatCode>
                <c:ptCount val="3"/>
                <c:pt idx="0">
                  <c:v>0.47499999999999998</c:v>
                </c:pt>
                <c:pt idx="1">
                  <c:v>0.52500000000000002</c:v>
                </c:pt>
                <c:pt idx="2">
                  <c:v>0</c:v>
                </c:pt>
              </c:numCache>
            </c:numRef>
          </c:val>
          <c:extLst>
            <c:ext xmlns:c16="http://schemas.microsoft.com/office/drawing/2014/chart" uri="{C3380CC4-5D6E-409C-BE32-E72D297353CC}">
              <c16:uniqueId val="{00000001-54F6-4874-A421-03CF55DC6A61}"/>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Arousal-Valence</a:t>
            </a:r>
            <a:r>
              <a:rPr lang="en-US" baseline="0"/>
              <a:t> Plot</a:t>
            </a:r>
            <a:endParaRPr lang="en-US"/>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1"/>
          <c:order val="0"/>
          <c:tx>
            <c:v>AVG</c:v>
          </c:tx>
          <c:spPr>
            <a:ln w="25400" cap="rnd">
              <a:noFill/>
              <a:round/>
            </a:ln>
            <a:effectLst/>
          </c:spPr>
          <c:marker>
            <c:symbol val="diamond"/>
            <c:size val="5"/>
            <c:spPr>
              <a:solidFill>
                <a:srgbClr val="FF0000"/>
              </a:solidFill>
              <a:ln w="25400">
                <a:solidFill>
                  <a:srgbClr val="FF0000"/>
                </a:solidFill>
              </a:ln>
              <a:effectLst/>
            </c:spPr>
          </c:marker>
          <c:xVal>
            <c:numRef>
              <c:f>'HC Positive B'!$C$27</c:f>
              <c:numCache>
                <c:formatCode>General</c:formatCode>
                <c:ptCount val="1"/>
                <c:pt idx="0">
                  <c:v>9.1999999999999998E-2</c:v>
                </c:pt>
              </c:numCache>
            </c:numRef>
          </c:xVal>
          <c:yVal>
            <c:numRef>
              <c:f>'HC Positive B'!$D$27</c:f>
              <c:numCache>
                <c:formatCode>General</c:formatCode>
                <c:ptCount val="1"/>
                <c:pt idx="0">
                  <c:v>0.26049999999999995</c:v>
                </c:pt>
              </c:numCache>
            </c:numRef>
          </c:yVal>
          <c:smooth val="0"/>
          <c:extLst>
            <c:ext xmlns:c16="http://schemas.microsoft.com/office/drawing/2014/chart" uri="{C3380CC4-5D6E-409C-BE32-E72D297353CC}">
              <c16:uniqueId val="{00000000-3E6C-475A-A467-D50EFF70A39B}"/>
            </c:ext>
          </c:extLst>
        </c:ser>
        <c:ser>
          <c:idx val="0"/>
          <c:order val="1"/>
          <c:tx>
            <c:strRef>
              <c:f>'HC Positive B'!$D$5</c:f>
              <c:strCache>
                <c:ptCount val="1"/>
                <c:pt idx="0">
                  <c:v>Arousal</c:v>
                </c:pt>
              </c:strCache>
            </c:strRef>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1"/>
            <c:dispEq val="0"/>
            <c:trendlineLbl>
              <c:layout>
                <c:manualLayout>
                  <c:x val="-1.3089547274648068E-2"/>
                  <c:y val="-1.6020879819377749E-3"/>
                </c:manualLayout>
              </c:layout>
              <c:numFmt formatCode="General" sourceLinked="0"/>
              <c:spPr>
                <a:noFill/>
                <a:ln>
                  <a:noFill/>
                </a:ln>
                <a:effectLst/>
              </c:spPr>
              <c:txPr>
                <a:bodyPr rot="0" spcFirstLastPara="1" vertOverflow="ellipsis" vert="horz" wrap="square" anchor="ctr" anchorCtr="1"/>
                <a:lstStyle/>
                <a:p>
                  <a:pPr>
                    <a:defRPr sz="800" b="1" i="0" u="none" strike="noStrike" kern="1200" baseline="0">
                      <a:solidFill>
                        <a:schemeClr val="bg2">
                          <a:lumMod val="75000"/>
                        </a:schemeClr>
                      </a:solidFill>
                      <a:latin typeface="Calibri" panose="020F0502020204030204" pitchFamily="34" charset="0"/>
                      <a:ea typeface="+mn-ea"/>
                      <a:cs typeface="Calibri" panose="020F0502020204030204" pitchFamily="34" charset="0"/>
                    </a:defRPr>
                  </a:pPr>
                  <a:endParaRPr lang="en-US"/>
                </a:p>
              </c:txPr>
            </c:trendlineLbl>
          </c:trendline>
          <c:xVal>
            <c:numRef>
              <c:f>'HC Positive B'!$C$6:$C$25</c:f>
              <c:numCache>
                <c:formatCode>General</c:formatCode>
                <c:ptCount val="20"/>
                <c:pt idx="0">
                  <c:v>1.28</c:v>
                </c:pt>
                <c:pt idx="1">
                  <c:v>0.65</c:v>
                </c:pt>
                <c:pt idx="2">
                  <c:v>0.99</c:v>
                </c:pt>
                <c:pt idx="3">
                  <c:v>0.03</c:v>
                </c:pt>
                <c:pt idx="4">
                  <c:v>-0.99</c:v>
                </c:pt>
                <c:pt idx="5">
                  <c:v>0.55000000000000004</c:v>
                </c:pt>
                <c:pt idx="6">
                  <c:v>-1.61</c:v>
                </c:pt>
                <c:pt idx="7">
                  <c:v>1.28</c:v>
                </c:pt>
                <c:pt idx="8">
                  <c:v>0.54</c:v>
                </c:pt>
                <c:pt idx="9">
                  <c:v>-2.23</c:v>
                </c:pt>
                <c:pt idx="10">
                  <c:v>-0.1</c:v>
                </c:pt>
                <c:pt idx="11">
                  <c:v>-0.6</c:v>
                </c:pt>
                <c:pt idx="12">
                  <c:v>-0.69</c:v>
                </c:pt>
                <c:pt idx="13">
                  <c:v>-0.05</c:v>
                </c:pt>
                <c:pt idx="14">
                  <c:v>1.03</c:v>
                </c:pt>
                <c:pt idx="15">
                  <c:v>0.62</c:v>
                </c:pt>
                <c:pt idx="16">
                  <c:v>-0.96</c:v>
                </c:pt>
                <c:pt idx="17">
                  <c:v>1.04</c:v>
                </c:pt>
                <c:pt idx="18">
                  <c:v>1.9</c:v>
                </c:pt>
                <c:pt idx="19">
                  <c:v>-0.84</c:v>
                </c:pt>
              </c:numCache>
            </c:numRef>
          </c:xVal>
          <c:yVal>
            <c:numRef>
              <c:f>'HC Positive B'!$D$6:$D$25</c:f>
              <c:numCache>
                <c:formatCode>General</c:formatCode>
                <c:ptCount val="20"/>
                <c:pt idx="0">
                  <c:v>0.11</c:v>
                </c:pt>
                <c:pt idx="1">
                  <c:v>-0.99</c:v>
                </c:pt>
                <c:pt idx="2">
                  <c:v>7.0000000000000007E-2</c:v>
                </c:pt>
                <c:pt idx="3">
                  <c:v>-0.89</c:v>
                </c:pt>
                <c:pt idx="4">
                  <c:v>-1.58</c:v>
                </c:pt>
                <c:pt idx="5">
                  <c:v>0.41</c:v>
                </c:pt>
                <c:pt idx="6">
                  <c:v>-0.12</c:v>
                </c:pt>
                <c:pt idx="7">
                  <c:v>1.33</c:v>
                </c:pt>
                <c:pt idx="8">
                  <c:v>0.52</c:v>
                </c:pt>
                <c:pt idx="9">
                  <c:v>-2.4500000000000002</c:v>
                </c:pt>
                <c:pt idx="10">
                  <c:v>1.17</c:v>
                </c:pt>
                <c:pt idx="11">
                  <c:v>0.67</c:v>
                </c:pt>
                <c:pt idx="12">
                  <c:v>1.0900000000000001</c:v>
                </c:pt>
                <c:pt idx="13">
                  <c:v>-0.09</c:v>
                </c:pt>
                <c:pt idx="14">
                  <c:v>0.36</c:v>
                </c:pt>
                <c:pt idx="15">
                  <c:v>1.66</c:v>
                </c:pt>
                <c:pt idx="16">
                  <c:v>1.4</c:v>
                </c:pt>
                <c:pt idx="17">
                  <c:v>-0.01</c:v>
                </c:pt>
                <c:pt idx="18">
                  <c:v>1.95</c:v>
                </c:pt>
                <c:pt idx="19">
                  <c:v>0.6</c:v>
                </c:pt>
              </c:numCache>
            </c:numRef>
          </c:yVal>
          <c:smooth val="0"/>
          <c:extLst>
            <c:ext xmlns:c16="http://schemas.microsoft.com/office/drawing/2014/chart" uri="{C3380CC4-5D6E-409C-BE32-E72D297353CC}">
              <c16:uniqueId val="{00000002-3E6C-475A-A467-D50EFF70A39B}"/>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9409033245844269"/>
              <c:y val="0.94119819285009354"/>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'HC Positive B'!$C$28</c:f>
                <c:numCache>
                  <c:formatCode>General</c:formatCode>
                  <c:ptCount val="1"/>
                  <c:pt idx="0">
                    <c:v>1.0824659955762803</c:v>
                  </c:pt>
                </c:numCache>
              </c:numRef>
            </c:plus>
            <c:minus>
              <c:numRef>
                <c:f>'HC Positive B'!$C$28</c:f>
                <c:numCache>
                  <c:formatCode>General</c:formatCode>
                  <c:ptCount val="1"/>
                  <c:pt idx="0">
                    <c:v>1.0824659955762803</c:v>
                  </c:pt>
                </c:numCache>
              </c:numRef>
            </c:minus>
            <c:spPr>
              <a:noFill/>
              <a:ln w="9525" cap="flat" cmpd="sng" algn="ctr">
                <a:solidFill>
                  <a:schemeClr val="tx1">
                    <a:lumMod val="65000"/>
                    <a:lumOff val="35000"/>
                  </a:schemeClr>
                </a:solidFill>
                <a:round/>
              </a:ln>
              <a:effectLst/>
            </c:spPr>
          </c:errBars>
          <c:cat>
            <c:numRef>
              <c:f>'HC Positive B'!$E$21</c:f>
              <c:numCache>
                <c:formatCode>General</c:formatCode>
                <c:ptCount val="1"/>
              </c:numCache>
            </c:numRef>
          </c:cat>
          <c:val>
            <c:numRef>
              <c:f>'HC Positive B'!$C$27</c:f>
              <c:numCache>
                <c:formatCode>General</c:formatCode>
                <c:ptCount val="1"/>
                <c:pt idx="0">
                  <c:v>9.1999999999999998E-2</c:v>
                </c:pt>
              </c:numCache>
            </c:numRef>
          </c:val>
          <c:extLst>
            <c:ext xmlns:c16="http://schemas.microsoft.com/office/drawing/2014/chart" uri="{C3380CC4-5D6E-409C-BE32-E72D297353CC}">
              <c16:uniqueId val="{00000000-26DE-4CA3-BB14-FC96A863EF4A}"/>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'HC Positive B'!$D$28</c:f>
                <c:numCache>
                  <c:formatCode>General</c:formatCode>
                  <c:ptCount val="1"/>
                  <c:pt idx="0">
                    <c:v>1.104404936224886</c:v>
                  </c:pt>
                </c:numCache>
              </c:numRef>
            </c:plus>
            <c:minus>
              <c:numRef>
                <c:f>'HC Positive B'!$D$28</c:f>
                <c:numCache>
                  <c:formatCode>General</c:formatCode>
                  <c:ptCount val="1"/>
                  <c:pt idx="0">
                    <c:v>1.104404936224886</c:v>
                  </c:pt>
                </c:numCache>
              </c:numRef>
            </c:minus>
            <c:spPr>
              <a:noFill/>
              <a:ln w="9525" cap="flat" cmpd="sng" algn="ctr">
                <a:solidFill>
                  <a:schemeClr val="tx1">
                    <a:lumMod val="65000"/>
                    <a:lumOff val="35000"/>
                  </a:schemeClr>
                </a:solidFill>
                <a:round/>
              </a:ln>
              <a:effectLst/>
            </c:spPr>
          </c:errBars>
          <c:cat>
            <c:numRef>
              <c:f>'HC Positive B'!$E$21</c:f>
              <c:numCache>
                <c:formatCode>General</c:formatCode>
                <c:ptCount val="1"/>
              </c:numCache>
            </c:numRef>
          </c:cat>
          <c:val>
            <c:numRef>
              <c:f>'HC Positive B'!$D$27</c:f>
              <c:numCache>
                <c:formatCode>General</c:formatCode>
                <c:ptCount val="1"/>
                <c:pt idx="0">
                  <c:v>0.26049999999999995</c:v>
                </c:pt>
              </c:numCache>
            </c:numRef>
          </c:val>
          <c:extLst>
            <c:ext xmlns:c16="http://schemas.microsoft.com/office/drawing/2014/chart" uri="{C3380CC4-5D6E-409C-BE32-E72D297353CC}">
              <c16:uniqueId val="{00000001-26DE-4CA3-BB14-FC96A863EF4A}"/>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Arousal-Valence</a:t>
            </a:r>
            <a:r>
              <a:rPr lang="en-US" baseline="0"/>
              <a:t> Plot</a:t>
            </a:r>
            <a:endParaRPr lang="en-US"/>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1"/>
          <c:order val="0"/>
          <c:tx>
            <c:v>AVG</c:v>
          </c:tx>
          <c:spPr>
            <a:ln w="25400" cap="rnd">
              <a:noFill/>
              <a:round/>
            </a:ln>
            <a:effectLst/>
          </c:spPr>
          <c:marker>
            <c:symbol val="diamond"/>
            <c:size val="5"/>
            <c:spPr>
              <a:solidFill>
                <a:srgbClr val="FF0000"/>
              </a:solidFill>
              <a:ln w="25400">
                <a:solidFill>
                  <a:srgbClr val="FF0000"/>
                </a:solidFill>
              </a:ln>
              <a:effectLst/>
            </c:spPr>
          </c:marker>
          <c:xVal>
            <c:numRef>
              <c:f>'LC Negative'!$C$27</c:f>
              <c:numCache>
                <c:formatCode>General</c:formatCode>
                <c:ptCount val="1"/>
                <c:pt idx="0">
                  <c:v>0.34349999999999997</c:v>
                </c:pt>
              </c:numCache>
            </c:numRef>
          </c:xVal>
          <c:yVal>
            <c:numRef>
              <c:f>'LC Negative'!$D$27</c:f>
              <c:numCache>
                <c:formatCode>General</c:formatCode>
                <c:ptCount val="1"/>
                <c:pt idx="0">
                  <c:v>-0.10050000000000001</c:v>
                </c:pt>
              </c:numCache>
            </c:numRef>
          </c:yVal>
          <c:smooth val="0"/>
          <c:extLst>
            <c:ext xmlns:c16="http://schemas.microsoft.com/office/drawing/2014/chart" uri="{C3380CC4-5D6E-409C-BE32-E72D297353CC}">
              <c16:uniqueId val="{00000000-BE00-425A-9B86-51AEF46FDB6D}"/>
            </c:ext>
          </c:extLst>
        </c:ser>
        <c:ser>
          <c:idx val="0"/>
          <c:order val="1"/>
          <c:tx>
            <c:strRef>
              <c:f>'LC Negative'!$D$5</c:f>
              <c:strCache>
                <c:ptCount val="1"/>
                <c:pt idx="0">
                  <c:v>Arousal</c:v>
                </c:pt>
              </c:strCache>
            </c:strRef>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1"/>
            <c:dispEq val="0"/>
            <c:trendlineLbl>
              <c:layout>
                <c:manualLayout>
                  <c:x val="-1.3089547274648068E-2"/>
                  <c:y val="-1.6020879819377749E-3"/>
                </c:manualLayout>
              </c:layout>
              <c:numFmt formatCode="General" sourceLinked="0"/>
              <c:spPr>
                <a:noFill/>
                <a:ln>
                  <a:noFill/>
                </a:ln>
                <a:effectLst/>
              </c:spPr>
              <c:txPr>
                <a:bodyPr rot="0" spcFirstLastPara="1" vertOverflow="ellipsis" vert="horz" wrap="square" anchor="ctr" anchorCtr="1"/>
                <a:lstStyle/>
                <a:p>
                  <a:pPr>
                    <a:defRPr sz="800" b="1" i="0" u="none" strike="noStrike" kern="1200" baseline="0">
                      <a:solidFill>
                        <a:schemeClr val="bg2">
                          <a:lumMod val="75000"/>
                        </a:schemeClr>
                      </a:solidFill>
                      <a:latin typeface="Calibri" panose="020F0502020204030204" pitchFamily="34" charset="0"/>
                      <a:ea typeface="+mn-ea"/>
                      <a:cs typeface="Calibri" panose="020F0502020204030204" pitchFamily="34" charset="0"/>
                    </a:defRPr>
                  </a:pPr>
                  <a:endParaRPr lang="en-US"/>
                </a:p>
              </c:txPr>
            </c:trendlineLbl>
          </c:trendline>
          <c:xVal>
            <c:numRef>
              <c:f>'LC Negative'!$C$6:$C$25</c:f>
              <c:numCache>
                <c:formatCode>General</c:formatCode>
                <c:ptCount val="20"/>
                <c:pt idx="0">
                  <c:v>-0.03</c:v>
                </c:pt>
                <c:pt idx="1">
                  <c:v>-0.2</c:v>
                </c:pt>
                <c:pt idx="2">
                  <c:v>-0.16</c:v>
                </c:pt>
                <c:pt idx="3">
                  <c:v>2.06</c:v>
                </c:pt>
                <c:pt idx="4">
                  <c:v>2.14</c:v>
                </c:pt>
                <c:pt idx="5">
                  <c:v>2.1</c:v>
                </c:pt>
                <c:pt idx="6">
                  <c:v>0.62</c:v>
                </c:pt>
                <c:pt idx="7">
                  <c:v>-0.11</c:v>
                </c:pt>
                <c:pt idx="8">
                  <c:v>-0.27</c:v>
                </c:pt>
                <c:pt idx="9">
                  <c:v>-0.87</c:v>
                </c:pt>
                <c:pt idx="10">
                  <c:v>2.2599999999999998</c:v>
                </c:pt>
                <c:pt idx="11">
                  <c:v>-1.35</c:v>
                </c:pt>
                <c:pt idx="12">
                  <c:v>2.31</c:v>
                </c:pt>
                <c:pt idx="13">
                  <c:v>0.04</c:v>
                </c:pt>
                <c:pt idx="14">
                  <c:v>-1.05</c:v>
                </c:pt>
                <c:pt idx="15">
                  <c:v>-0.79</c:v>
                </c:pt>
                <c:pt idx="16">
                  <c:v>-0.16</c:v>
                </c:pt>
                <c:pt idx="17">
                  <c:v>-0.62</c:v>
                </c:pt>
                <c:pt idx="18">
                  <c:v>-0.55000000000000004</c:v>
                </c:pt>
                <c:pt idx="19">
                  <c:v>1.5</c:v>
                </c:pt>
              </c:numCache>
            </c:numRef>
          </c:xVal>
          <c:yVal>
            <c:numRef>
              <c:f>'LC Negative'!$D$6:$D$25</c:f>
              <c:numCache>
                <c:formatCode>General</c:formatCode>
                <c:ptCount val="20"/>
                <c:pt idx="0">
                  <c:v>-1.94</c:v>
                </c:pt>
                <c:pt idx="1">
                  <c:v>-2.61</c:v>
                </c:pt>
                <c:pt idx="2">
                  <c:v>-0.11</c:v>
                </c:pt>
                <c:pt idx="3">
                  <c:v>2.17</c:v>
                </c:pt>
                <c:pt idx="4">
                  <c:v>2.2599999999999998</c:v>
                </c:pt>
                <c:pt idx="5">
                  <c:v>0.71</c:v>
                </c:pt>
                <c:pt idx="6">
                  <c:v>-0.09</c:v>
                </c:pt>
                <c:pt idx="7">
                  <c:v>-1.28</c:v>
                </c:pt>
                <c:pt idx="8">
                  <c:v>0.8</c:v>
                </c:pt>
                <c:pt idx="9">
                  <c:v>-1.05</c:v>
                </c:pt>
                <c:pt idx="10">
                  <c:v>2.0499999999999998</c:v>
                </c:pt>
                <c:pt idx="11">
                  <c:v>0.5</c:v>
                </c:pt>
                <c:pt idx="12">
                  <c:v>-0.84</c:v>
                </c:pt>
                <c:pt idx="13">
                  <c:v>-1.54</c:v>
                </c:pt>
                <c:pt idx="14">
                  <c:v>-1.06</c:v>
                </c:pt>
                <c:pt idx="15">
                  <c:v>-0.6</c:v>
                </c:pt>
                <c:pt idx="16">
                  <c:v>-1.1000000000000001</c:v>
                </c:pt>
                <c:pt idx="17">
                  <c:v>-0.37</c:v>
                </c:pt>
                <c:pt idx="18">
                  <c:v>0.78</c:v>
                </c:pt>
                <c:pt idx="19">
                  <c:v>1.31</c:v>
                </c:pt>
              </c:numCache>
            </c:numRef>
          </c:yVal>
          <c:smooth val="0"/>
          <c:extLst>
            <c:ext xmlns:c16="http://schemas.microsoft.com/office/drawing/2014/chart" uri="{C3380CC4-5D6E-409C-BE32-E72D297353CC}">
              <c16:uniqueId val="{00000002-BE00-425A-9B86-51AEF46FDB6D}"/>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9409033245844269"/>
              <c:y val="0.94119819285009354"/>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'LC Negative'!$C$28</c:f>
                <c:numCache>
                  <c:formatCode>General</c:formatCode>
                  <c:ptCount val="1"/>
                  <c:pt idx="0">
                    <c:v>1.2380599211754868</c:v>
                  </c:pt>
                </c:numCache>
              </c:numRef>
            </c:plus>
            <c:minus>
              <c:numRef>
                <c:f>'LC Negative'!$C$28</c:f>
                <c:numCache>
                  <c:formatCode>General</c:formatCode>
                  <c:ptCount val="1"/>
                  <c:pt idx="0">
                    <c:v>1.2380599211754868</c:v>
                  </c:pt>
                </c:numCache>
              </c:numRef>
            </c:minus>
            <c:spPr>
              <a:noFill/>
              <a:ln w="9525" cap="flat" cmpd="sng" algn="ctr">
                <a:solidFill>
                  <a:schemeClr val="tx1">
                    <a:lumMod val="65000"/>
                    <a:lumOff val="35000"/>
                  </a:schemeClr>
                </a:solidFill>
                <a:round/>
              </a:ln>
              <a:effectLst/>
            </c:spPr>
          </c:errBars>
          <c:cat>
            <c:numRef>
              <c:f>'LC Negative'!$E$21</c:f>
              <c:numCache>
                <c:formatCode>General</c:formatCode>
                <c:ptCount val="1"/>
              </c:numCache>
            </c:numRef>
          </c:cat>
          <c:val>
            <c:numRef>
              <c:f>'LC Negative'!$C$27</c:f>
              <c:numCache>
                <c:formatCode>General</c:formatCode>
                <c:ptCount val="1"/>
                <c:pt idx="0">
                  <c:v>0.34349999999999997</c:v>
                </c:pt>
              </c:numCache>
            </c:numRef>
          </c:val>
          <c:extLst>
            <c:ext xmlns:c16="http://schemas.microsoft.com/office/drawing/2014/chart" uri="{C3380CC4-5D6E-409C-BE32-E72D297353CC}">
              <c16:uniqueId val="{00000000-F8AA-4AA6-8FF6-EBA470426FE4}"/>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'LC Negative'!$D$28</c:f>
                <c:numCache>
                  <c:formatCode>General</c:formatCode>
                  <c:ptCount val="1"/>
                  <c:pt idx="0">
                    <c:v>1.3913283126869125</c:v>
                  </c:pt>
                </c:numCache>
              </c:numRef>
            </c:plus>
            <c:minus>
              <c:numRef>
                <c:f>'LC Negative'!$D$28</c:f>
                <c:numCache>
                  <c:formatCode>General</c:formatCode>
                  <c:ptCount val="1"/>
                  <c:pt idx="0">
                    <c:v>1.3913283126869125</c:v>
                  </c:pt>
                </c:numCache>
              </c:numRef>
            </c:minus>
            <c:spPr>
              <a:noFill/>
              <a:ln w="9525" cap="flat" cmpd="sng" algn="ctr">
                <a:solidFill>
                  <a:schemeClr val="tx1">
                    <a:lumMod val="65000"/>
                    <a:lumOff val="35000"/>
                  </a:schemeClr>
                </a:solidFill>
                <a:round/>
              </a:ln>
              <a:effectLst/>
            </c:spPr>
          </c:errBars>
          <c:cat>
            <c:numRef>
              <c:f>'LC Negative'!$E$21</c:f>
              <c:numCache>
                <c:formatCode>General</c:formatCode>
                <c:ptCount val="1"/>
              </c:numCache>
            </c:numRef>
          </c:cat>
          <c:val>
            <c:numRef>
              <c:f>'LC Negative'!$D$27</c:f>
              <c:numCache>
                <c:formatCode>General</c:formatCode>
                <c:ptCount val="1"/>
                <c:pt idx="0">
                  <c:v>-0.10050000000000001</c:v>
                </c:pt>
              </c:numCache>
            </c:numRef>
          </c:val>
          <c:extLst>
            <c:ext xmlns:c16="http://schemas.microsoft.com/office/drawing/2014/chart" uri="{C3380CC4-5D6E-409C-BE32-E72D297353CC}">
              <c16:uniqueId val="{00000001-F8AA-4AA6-8FF6-EBA470426FE4}"/>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Age Group</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pieChart>
        <c:varyColors val="1"/>
        <c:ser>
          <c:idx val="0"/>
          <c:order val="0"/>
          <c:tx>
            <c:strRef>
              <c:f>Demographics!$D$10</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36D-43E9-A5D3-973897F32C6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36D-43E9-A5D3-973897F32C6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36D-43E9-A5D3-973897F32C6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36D-43E9-A5D3-973897F32C6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36D-43E9-A5D3-973897F32C6D}"/>
              </c:ext>
            </c:extLst>
          </c:dPt>
          <c:cat>
            <c:strRef>
              <c:f>Demographics!$C$11:$C$15</c:f>
              <c:strCache>
                <c:ptCount val="5"/>
                <c:pt idx="0">
                  <c:v>18-24 </c:v>
                </c:pt>
                <c:pt idx="1">
                  <c:v>25-34</c:v>
                </c:pt>
                <c:pt idx="2">
                  <c:v>45-55</c:v>
                </c:pt>
                <c:pt idx="3">
                  <c:v>55-64 </c:v>
                </c:pt>
                <c:pt idx="4">
                  <c:v>&gt;64</c:v>
                </c:pt>
              </c:strCache>
            </c:strRef>
          </c:cat>
          <c:val>
            <c:numRef>
              <c:f>Demographics!$D$11:$D$15</c:f>
              <c:numCache>
                <c:formatCode>General</c:formatCode>
                <c:ptCount val="5"/>
                <c:pt idx="0">
                  <c:v>35</c:v>
                </c:pt>
                <c:pt idx="1">
                  <c:v>2</c:v>
                </c:pt>
                <c:pt idx="2">
                  <c:v>1</c:v>
                </c:pt>
                <c:pt idx="3">
                  <c:v>1</c:v>
                </c:pt>
                <c:pt idx="4">
                  <c:v>1</c:v>
                </c:pt>
              </c:numCache>
            </c:numRef>
          </c:val>
          <c:extLst>
            <c:ext xmlns:c16="http://schemas.microsoft.com/office/drawing/2014/chart" uri="{C3380CC4-5D6E-409C-BE32-E72D297353CC}">
              <c16:uniqueId val="{00000000-B6F0-4A27-B48E-451FCFA62E44}"/>
            </c:ext>
          </c:extLst>
        </c:ser>
        <c:ser>
          <c:idx val="1"/>
          <c:order val="1"/>
          <c:tx>
            <c:strRef>
              <c:f>Demographics!$E$10</c:f>
              <c:strCache>
                <c:ptCount val="1"/>
                <c:pt idx="0">
                  <c:v>Distribution</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B-A36D-43E9-A5D3-973897F32C6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D-A36D-43E9-A5D3-973897F32C6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F-A36D-43E9-A5D3-973897F32C6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11-A36D-43E9-A5D3-973897F32C6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13-A36D-43E9-A5D3-973897F32C6D}"/>
              </c:ext>
            </c:extLst>
          </c:dPt>
          <c:cat>
            <c:strRef>
              <c:f>Demographics!$C$11:$C$15</c:f>
              <c:strCache>
                <c:ptCount val="5"/>
                <c:pt idx="0">
                  <c:v>18-24 </c:v>
                </c:pt>
                <c:pt idx="1">
                  <c:v>25-34</c:v>
                </c:pt>
                <c:pt idx="2">
                  <c:v>45-55</c:v>
                </c:pt>
                <c:pt idx="3">
                  <c:v>55-64 </c:v>
                </c:pt>
                <c:pt idx="4">
                  <c:v>&gt;64</c:v>
                </c:pt>
              </c:strCache>
            </c:strRef>
          </c:cat>
          <c:val>
            <c:numRef>
              <c:f>Demographics!$E$11:$E$15</c:f>
              <c:numCache>
                <c:formatCode>0%</c:formatCode>
                <c:ptCount val="5"/>
                <c:pt idx="0">
                  <c:v>0.875</c:v>
                </c:pt>
                <c:pt idx="1">
                  <c:v>0.05</c:v>
                </c:pt>
                <c:pt idx="2">
                  <c:v>2.5000000000000001E-2</c:v>
                </c:pt>
                <c:pt idx="3">
                  <c:v>2.5000000000000001E-2</c:v>
                </c:pt>
                <c:pt idx="4">
                  <c:v>2.5000000000000001E-2</c:v>
                </c:pt>
              </c:numCache>
            </c:numRef>
          </c:val>
          <c:extLst>
            <c:ext xmlns:c16="http://schemas.microsoft.com/office/drawing/2014/chart" uri="{C3380CC4-5D6E-409C-BE32-E72D297353CC}">
              <c16:uniqueId val="{00000001-B6F0-4A27-B48E-451FCFA62E44}"/>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Arousal-Valence</a:t>
            </a:r>
            <a:r>
              <a:rPr lang="en-US" baseline="0"/>
              <a:t> Plot</a:t>
            </a:r>
            <a:endParaRPr lang="en-US"/>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1"/>
          <c:order val="0"/>
          <c:tx>
            <c:v>AVG</c:v>
          </c:tx>
          <c:spPr>
            <a:ln w="25400" cap="rnd">
              <a:noFill/>
              <a:round/>
            </a:ln>
            <a:effectLst/>
          </c:spPr>
          <c:marker>
            <c:symbol val="diamond"/>
            <c:size val="5"/>
            <c:spPr>
              <a:solidFill>
                <a:srgbClr val="FF0000"/>
              </a:solidFill>
              <a:ln w="25400">
                <a:solidFill>
                  <a:srgbClr val="FF0000"/>
                </a:solidFill>
              </a:ln>
              <a:effectLst/>
            </c:spPr>
          </c:marker>
          <c:xVal>
            <c:numRef>
              <c:f>'LC Positive A'!$C$26</c:f>
              <c:numCache>
                <c:formatCode>General</c:formatCode>
                <c:ptCount val="1"/>
                <c:pt idx="0">
                  <c:v>0.80631578947368432</c:v>
                </c:pt>
              </c:numCache>
            </c:numRef>
          </c:xVal>
          <c:yVal>
            <c:numRef>
              <c:f>'LC Positive A'!$D$26</c:f>
              <c:numCache>
                <c:formatCode>General</c:formatCode>
                <c:ptCount val="1"/>
                <c:pt idx="0">
                  <c:v>0.52578947368421047</c:v>
                </c:pt>
              </c:numCache>
            </c:numRef>
          </c:yVal>
          <c:smooth val="0"/>
          <c:extLst>
            <c:ext xmlns:c16="http://schemas.microsoft.com/office/drawing/2014/chart" uri="{C3380CC4-5D6E-409C-BE32-E72D297353CC}">
              <c16:uniqueId val="{00000002-C686-48E7-9B40-920B7466F776}"/>
            </c:ext>
          </c:extLst>
        </c:ser>
        <c:ser>
          <c:idx val="0"/>
          <c:order val="1"/>
          <c:tx>
            <c:strRef>
              <c:f>'LC Positive A'!$D$5</c:f>
              <c:strCache>
                <c:ptCount val="1"/>
                <c:pt idx="0">
                  <c:v>Arousal</c:v>
                </c:pt>
              </c:strCache>
            </c:strRef>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1"/>
            <c:dispEq val="0"/>
            <c:trendlineLbl>
              <c:layout>
                <c:manualLayout>
                  <c:x val="-1.3089547274648068E-2"/>
                  <c:y val="-1.6020879819377749E-3"/>
                </c:manualLayout>
              </c:layout>
              <c:numFmt formatCode="General" sourceLinked="0"/>
              <c:spPr>
                <a:noFill/>
                <a:ln>
                  <a:noFill/>
                </a:ln>
                <a:effectLst/>
              </c:spPr>
              <c:txPr>
                <a:bodyPr rot="0" spcFirstLastPara="1" vertOverflow="ellipsis" vert="horz" wrap="square" anchor="ctr" anchorCtr="1"/>
                <a:lstStyle/>
                <a:p>
                  <a:pPr>
                    <a:defRPr sz="800" b="1" i="0" u="none" strike="noStrike" kern="1200" baseline="0">
                      <a:solidFill>
                        <a:schemeClr val="bg2">
                          <a:lumMod val="75000"/>
                        </a:schemeClr>
                      </a:solidFill>
                      <a:latin typeface="Calibri" panose="020F0502020204030204" pitchFamily="34" charset="0"/>
                      <a:ea typeface="+mn-ea"/>
                      <a:cs typeface="Calibri" panose="020F0502020204030204" pitchFamily="34" charset="0"/>
                    </a:defRPr>
                  </a:pPr>
                  <a:endParaRPr lang="en-US"/>
                </a:p>
              </c:txPr>
            </c:trendlineLbl>
          </c:trendline>
          <c:xVal>
            <c:numRef>
              <c:f>'LC Positive A'!$C$6:$C$24</c:f>
              <c:numCache>
                <c:formatCode>General</c:formatCode>
                <c:ptCount val="19"/>
                <c:pt idx="0">
                  <c:v>1.59</c:v>
                </c:pt>
                <c:pt idx="1">
                  <c:v>1</c:v>
                </c:pt>
                <c:pt idx="2">
                  <c:v>2.99</c:v>
                </c:pt>
                <c:pt idx="3">
                  <c:v>2.57</c:v>
                </c:pt>
                <c:pt idx="4">
                  <c:v>-1.04</c:v>
                </c:pt>
                <c:pt idx="5">
                  <c:v>0.22</c:v>
                </c:pt>
                <c:pt idx="6">
                  <c:v>0.22</c:v>
                </c:pt>
                <c:pt idx="7">
                  <c:v>0.49</c:v>
                </c:pt>
                <c:pt idx="8">
                  <c:v>0.98</c:v>
                </c:pt>
                <c:pt idx="9">
                  <c:v>-0.05</c:v>
                </c:pt>
                <c:pt idx="10">
                  <c:v>1.65</c:v>
                </c:pt>
                <c:pt idx="11">
                  <c:v>0.91</c:v>
                </c:pt>
                <c:pt idx="12">
                  <c:v>0.06</c:v>
                </c:pt>
                <c:pt idx="13">
                  <c:v>-0.04</c:v>
                </c:pt>
                <c:pt idx="14">
                  <c:v>0.39</c:v>
                </c:pt>
                <c:pt idx="15">
                  <c:v>-7.0000000000000007E-2</c:v>
                </c:pt>
                <c:pt idx="16">
                  <c:v>0.32</c:v>
                </c:pt>
                <c:pt idx="17">
                  <c:v>2.31</c:v>
                </c:pt>
                <c:pt idx="18">
                  <c:v>0.82</c:v>
                </c:pt>
              </c:numCache>
            </c:numRef>
          </c:xVal>
          <c:yVal>
            <c:numRef>
              <c:f>'LC Positive A'!$D$6:$D$24</c:f>
              <c:numCache>
                <c:formatCode>General</c:formatCode>
                <c:ptCount val="19"/>
                <c:pt idx="0">
                  <c:v>0.93</c:v>
                </c:pt>
                <c:pt idx="1">
                  <c:v>0.99</c:v>
                </c:pt>
                <c:pt idx="2">
                  <c:v>3</c:v>
                </c:pt>
                <c:pt idx="3">
                  <c:v>0.27</c:v>
                </c:pt>
                <c:pt idx="4">
                  <c:v>2.0699999999999998</c:v>
                </c:pt>
                <c:pt idx="5">
                  <c:v>1.23</c:v>
                </c:pt>
                <c:pt idx="6">
                  <c:v>2.2999999999999998</c:v>
                </c:pt>
                <c:pt idx="7">
                  <c:v>-0.77</c:v>
                </c:pt>
                <c:pt idx="8">
                  <c:v>0.91</c:v>
                </c:pt>
                <c:pt idx="9">
                  <c:v>-1.48</c:v>
                </c:pt>
                <c:pt idx="10">
                  <c:v>2.44</c:v>
                </c:pt>
                <c:pt idx="11">
                  <c:v>-1.0900000000000001</c:v>
                </c:pt>
                <c:pt idx="12">
                  <c:v>0.11</c:v>
                </c:pt>
                <c:pt idx="13">
                  <c:v>-1.56</c:v>
                </c:pt>
                <c:pt idx="14">
                  <c:v>-0.6</c:v>
                </c:pt>
                <c:pt idx="15">
                  <c:v>-0.05</c:v>
                </c:pt>
                <c:pt idx="16">
                  <c:v>-0.68</c:v>
                </c:pt>
                <c:pt idx="17">
                  <c:v>2.4700000000000002</c:v>
                </c:pt>
                <c:pt idx="18">
                  <c:v>-0.5</c:v>
                </c:pt>
              </c:numCache>
            </c:numRef>
          </c:yVal>
          <c:smooth val="0"/>
          <c:extLst>
            <c:ext xmlns:c16="http://schemas.microsoft.com/office/drawing/2014/chart" uri="{C3380CC4-5D6E-409C-BE32-E72D297353CC}">
              <c16:uniqueId val="{00000000-C686-48E7-9B40-920B7466F776}"/>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9409033245844269"/>
              <c:y val="0.94119819285009354"/>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'LC Positive A'!$C$27</c:f>
                <c:numCache>
                  <c:formatCode>General</c:formatCode>
                  <c:ptCount val="1"/>
                  <c:pt idx="0">
                    <c:v>1.0253845377673674</c:v>
                  </c:pt>
                </c:numCache>
              </c:numRef>
            </c:plus>
            <c:minus>
              <c:numRef>
                <c:f>'LC Positive A'!$C$27</c:f>
                <c:numCache>
                  <c:formatCode>General</c:formatCode>
                  <c:ptCount val="1"/>
                  <c:pt idx="0">
                    <c:v>1.0253845377673674</c:v>
                  </c:pt>
                </c:numCache>
              </c:numRef>
            </c:minus>
            <c:spPr>
              <a:noFill/>
              <a:ln w="9525" cap="flat" cmpd="sng" algn="ctr">
                <a:solidFill>
                  <a:schemeClr val="tx1">
                    <a:lumMod val="65000"/>
                    <a:lumOff val="35000"/>
                  </a:schemeClr>
                </a:solidFill>
                <a:round/>
              </a:ln>
              <a:effectLst/>
            </c:spPr>
          </c:errBars>
          <c:cat>
            <c:numRef>
              <c:f>'LC Positive A'!$E$21</c:f>
              <c:numCache>
                <c:formatCode>General</c:formatCode>
                <c:ptCount val="1"/>
              </c:numCache>
            </c:numRef>
          </c:cat>
          <c:val>
            <c:numRef>
              <c:f>'LC Positive A'!$C$26</c:f>
              <c:numCache>
                <c:formatCode>General</c:formatCode>
                <c:ptCount val="1"/>
                <c:pt idx="0">
                  <c:v>0.80631578947368432</c:v>
                </c:pt>
              </c:numCache>
            </c:numRef>
          </c:val>
          <c:extLst>
            <c:ext xmlns:c16="http://schemas.microsoft.com/office/drawing/2014/chart" uri="{C3380CC4-5D6E-409C-BE32-E72D297353CC}">
              <c16:uniqueId val="{00000001-A667-4177-B425-F523FABA6B88}"/>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'LC Positive A'!$D$27</c:f>
                <c:numCache>
                  <c:formatCode>General</c:formatCode>
                  <c:ptCount val="1"/>
                  <c:pt idx="0">
                    <c:v>1.4361921714089567</c:v>
                  </c:pt>
                </c:numCache>
              </c:numRef>
            </c:plus>
            <c:minus>
              <c:numRef>
                <c:f>'LC Positive A'!$D$27</c:f>
                <c:numCache>
                  <c:formatCode>General</c:formatCode>
                  <c:ptCount val="1"/>
                  <c:pt idx="0">
                    <c:v>1.4361921714089567</c:v>
                  </c:pt>
                </c:numCache>
              </c:numRef>
            </c:minus>
            <c:spPr>
              <a:noFill/>
              <a:ln w="9525" cap="flat" cmpd="sng" algn="ctr">
                <a:solidFill>
                  <a:schemeClr val="tx1">
                    <a:lumMod val="65000"/>
                    <a:lumOff val="35000"/>
                  </a:schemeClr>
                </a:solidFill>
                <a:round/>
              </a:ln>
              <a:effectLst/>
            </c:spPr>
          </c:errBars>
          <c:cat>
            <c:numRef>
              <c:f>'LC Positive A'!$E$21</c:f>
              <c:numCache>
                <c:formatCode>General</c:formatCode>
                <c:ptCount val="1"/>
              </c:numCache>
            </c:numRef>
          </c:cat>
          <c:val>
            <c:numRef>
              <c:f>'LC Positive A'!$D$26</c:f>
              <c:numCache>
                <c:formatCode>General</c:formatCode>
                <c:ptCount val="1"/>
                <c:pt idx="0">
                  <c:v>0.52578947368421047</c:v>
                </c:pt>
              </c:numCache>
            </c:numRef>
          </c:val>
          <c:extLst>
            <c:ext xmlns:c16="http://schemas.microsoft.com/office/drawing/2014/chart" uri="{C3380CC4-5D6E-409C-BE32-E72D297353CC}">
              <c16:uniqueId val="{00000002-A667-4177-B425-F523FABA6B88}"/>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Arousal-Valence</a:t>
            </a:r>
            <a:r>
              <a:rPr lang="en-US" baseline="0"/>
              <a:t> Plot</a:t>
            </a:r>
            <a:endParaRPr lang="en-US"/>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1"/>
          <c:order val="0"/>
          <c:tx>
            <c:v>AVG</c:v>
          </c:tx>
          <c:spPr>
            <a:ln w="25400" cap="rnd">
              <a:noFill/>
              <a:round/>
            </a:ln>
            <a:effectLst/>
          </c:spPr>
          <c:marker>
            <c:symbol val="diamond"/>
            <c:size val="5"/>
            <c:spPr>
              <a:solidFill>
                <a:srgbClr val="FF0000"/>
              </a:solidFill>
              <a:ln w="25400">
                <a:solidFill>
                  <a:srgbClr val="FF0000"/>
                </a:solidFill>
              </a:ln>
              <a:effectLst/>
            </c:spPr>
          </c:marker>
          <c:xVal>
            <c:numRef>
              <c:f>'HC Negative'!$C$27</c:f>
              <c:numCache>
                <c:formatCode>General</c:formatCode>
                <c:ptCount val="1"/>
                <c:pt idx="0">
                  <c:v>-1.9999999999999983E-2</c:v>
                </c:pt>
              </c:numCache>
            </c:numRef>
          </c:xVal>
          <c:yVal>
            <c:numRef>
              <c:f>'HC Negative'!$D$27</c:f>
              <c:numCache>
                <c:formatCode>General</c:formatCode>
                <c:ptCount val="1"/>
                <c:pt idx="0">
                  <c:v>-8.1499999999999975E-2</c:v>
                </c:pt>
              </c:numCache>
            </c:numRef>
          </c:yVal>
          <c:smooth val="0"/>
          <c:extLst>
            <c:ext xmlns:c16="http://schemas.microsoft.com/office/drawing/2014/chart" uri="{C3380CC4-5D6E-409C-BE32-E72D297353CC}">
              <c16:uniqueId val="{00000000-254E-4794-BDC0-CA8AE65DC512}"/>
            </c:ext>
          </c:extLst>
        </c:ser>
        <c:ser>
          <c:idx val="0"/>
          <c:order val="1"/>
          <c:tx>
            <c:strRef>
              <c:f>'HC Negative'!$D$5</c:f>
              <c:strCache>
                <c:ptCount val="1"/>
                <c:pt idx="0">
                  <c:v>Arousal</c:v>
                </c:pt>
              </c:strCache>
            </c:strRef>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1"/>
            <c:dispEq val="0"/>
            <c:trendlineLbl>
              <c:layout>
                <c:manualLayout>
                  <c:x val="-1.3089547274648068E-2"/>
                  <c:y val="-1.6020879819377749E-3"/>
                </c:manualLayout>
              </c:layout>
              <c:numFmt formatCode="General" sourceLinked="0"/>
              <c:spPr>
                <a:noFill/>
                <a:ln>
                  <a:noFill/>
                </a:ln>
                <a:effectLst/>
              </c:spPr>
              <c:txPr>
                <a:bodyPr rot="0" spcFirstLastPara="1" vertOverflow="ellipsis" vert="horz" wrap="square" anchor="ctr" anchorCtr="1"/>
                <a:lstStyle/>
                <a:p>
                  <a:pPr>
                    <a:defRPr sz="800" b="1" i="0" u="none" strike="noStrike" kern="1200" baseline="0">
                      <a:solidFill>
                        <a:schemeClr val="bg2">
                          <a:lumMod val="75000"/>
                        </a:schemeClr>
                      </a:solidFill>
                      <a:latin typeface="Calibri" panose="020F0502020204030204" pitchFamily="34" charset="0"/>
                      <a:ea typeface="+mn-ea"/>
                      <a:cs typeface="Calibri" panose="020F0502020204030204" pitchFamily="34" charset="0"/>
                    </a:defRPr>
                  </a:pPr>
                  <a:endParaRPr lang="en-US"/>
                </a:p>
              </c:txPr>
            </c:trendlineLbl>
          </c:trendline>
          <c:xVal>
            <c:numRef>
              <c:f>'HC Negative'!$C$6:$C$25</c:f>
              <c:numCache>
                <c:formatCode>General</c:formatCode>
                <c:ptCount val="20"/>
                <c:pt idx="0">
                  <c:v>-0.18</c:v>
                </c:pt>
                <c:pt idx="1">
                  <c:v>0.31</c:v>
                </c:pt>
                <c:pt idx="2">
                  <c:v>0</c:v>
                </c:pt>
                <c:pt idx="3">
                  <c:v>0.38</c:v>
                </c:pt>
                <c:pt idx="4">
                  <c:v>-0.03</c:v>
                </c:pt>
                <c:pt idx="5">
                  <c:v>1.54</c:v>
                </c:pt>
                <c:pt idx="6">
                  <c:v>1.37</c:v>
                </c:pt>
                <c:pt idx="7">
                  <c:v>-0.99</c:v>
                </c:pt>
                <c:pt idx="8">
                  <c:v>-1.04</c:v>
                </c:pt>
                <c:pt idx="9">
                  <c:v>-0.12</c:v>
                </c:pt>
                <c:pt idx="10">
                  <c:v>3</c:v>
                </c:pt>
                <c:pt idx="11">
                  <c:v>-0.21</c:v>
                </c:pt>
                <c:pt idx="12">
                  <c:v>-1.46</c:v>
                </c:pt>
                <c:pt idx="13">
                  <c:v>-1.61</c:v>
                </c:pt>
                <c:pt idx="14">
                  <c:v>0.51</c:v>
                </c:pt>
                <c:pt idx="15">
                  <c:v>0.03</c:v>
                </c:pt>
                <c:pt idx="16">
                  <c:v>1.01</c:v>
                </c:pt>
                <c:pt idx="17">
                  <c:v>-1.18</c:v>
                </c:pt>
                <c:pt idx="18">
                  <c:v>-0.73</c:v>
                </c:pt>
                <c:pt idx="19">
                  <c:v>-1</c:v>
                </c:pt>
              </c:numCache>
            </c:numRef>
          </c:xVal>
          <c:yVal>
            <c:numRef>
              <c:f>'HC Negative'!$D$6:$D$25</c:f>
              <c:numCache>
                <c:formatCode>General</c:formatCode>
                <c:ptCount val="20"/>
                <c:pt idx="0">
                  <c:v>-0.03</c:v>
                </c:pt>
                <c:pt idx="1">
                  <c:v>-2.68</c:v>
                </c:pt>
                <c:pt idx="2">
                  <c:v>-1.05</c:v>
                </c:pt>
                <c:pt idx="3">
                  <c:v>2.54</c:v>
                </c:pt>
                <c:pt idx="4">
                  <c:v>0.93</c:v>
                </c:pt>
                <c:pt idx="5">
                  <c:v>1.17</c:v>
                </c:pt>
                <c:pt idx="6">
                  <c:v>-0.62</c:v>
                </c:pt>
                <c:pt idx="7">
                  <c:v>0.64</c:v>
                </c:pt>
                <c:pt idx="8">
                  <c:v>-1.29</c:v>
                </c:pt>
                <c:pt idx="9">
                  <c:v>-0.73</c:v>
                </c:pt>
                <c:pt idx="10">
                  <c:v>1.02</c:v>
                </c:pt>
                <c:pt idx="11">
                  <c:v>-0.73</c:v>
                </c:pt>
                <c:pt idx="12">
                  <c:v>0.69</c:v>
                </c:pt>
                <c:pt idx="13">
                  <c:v>-1.89</c:v>
                </c:pt>
                <c:pt idx="14">
                  <c:v>0.98</c:v>
                </c:pt>
                <c:pt idx="15">
                  <c:v>-1.98</c:v>
                </c:pt>
                <c:pt idx="16">
                  <c:v>0.99</c:v>
                </c:pt>
                <c:pt idx="17">
                  <c:v>2.78</c:v>
                </c:pt>
                <c:pt idx="18">
                  <c:v>-1.53</c:v>
                </c:pt>
                <c:pt idx="19">
                  <c:v>-0.84</c:v>
                </c:pt>
              </c:numCache>
            </c:numRef>
          </c:yVal>
          <c:smooth val="0"/>
          <c:extLst>
            <c:ext xmlns:c16="http://schemas.microsoft.com/office/drawing/2014/chart" uri="{C3380CC4-5D6E-409C-BE32-E72D297353CC}">
              <c16:uniqueId val="{00000002-254E-4794-BDC0-CA8AE65DC512}"/>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9409033245844269"/>
              <c:y val="0.94119819285009354"/>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'HC Negative'!$C$28</c:f>
                <c:numCache>
                  <c:formatCode>General</c:formatCode>
                  <c:ptCount val="1"/>
                  <c:pt idx="0">
                    <c:v>1.1370460343409701</c:v>
                  </c:pt>
                </c:numCache>
              </c:numRef>
            </c:plus>
            <c:minus>
              <c:numRef>
                <c:f>'HC Negative'!$C$28</c:f>
                <c:numCache>
                  <c:formatCode>General</c:formatCode>
                  <c:ptCount val="1"/>
                  <c:pt idx="0">
                    <c:v>1.1370460343409701</c:v>
                  </c:pt>
                </c:numCache>
              </c:numRef>
            </c:minus>
            <c:spPr>
              <a:noFill/>
              <a:ln w="9525" cap="flat" cmpd="sng" algn="ctr">
                <a:solidFill>
                  <a:schemeClr val="tx1">
                    <a:lumMod val="65000"/>
                    <a:lumOff val="35000"/>
                  </a:schemeClr>
                </a:solidFill>
                <a:round/>
              </a:ln>
              <a:effectLst/>
            </c:spPr>
          </c:errBars>
          <c:cat>
            <c:numRef>
              <c:f>'HC Negative'!$E$21</c:f>
              <c:numCache>
                <c:formatCode>General</c:formatCode>
                <c:ptCount val="1"/>
              </c:numCache>
            </c:numRef>
          </c:cat>
          <c:val>
            <c:numRef>
              <c:f>'HC Negative'!$C$27</c:f>
              <c:numCache>
                <c:formatCode>General</c:formatCode>
                <c:ptCount val="1"/>
                <c:pt idx="0">
                  <c:v>-1.9999999999999983E-2</c:v>
                </c:pt>
              </c:numCache>
            </c:numRef>
          </c:val>
          <c:extLst>
            <c:ext xmlns:c16="http://schemas.microsoft.com/office/drawing/2014/chart" uri="{C3380CC4-5D6E-409C-BE32-E72D297353CC}">
              <c16:uniqueId val="{00000000-BBBE-4F90-B8F8-7C1A1C5E15CE}"/>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'HC Negative'!$D$28</c:f>
                <c:numCache>
                  <c:formatCode>General</c:formatCode>
                  <c:ptCount val="1"/>
                  <c:pt idx="0">
                    <c:v>1.4883168699114975</c:v>
                  </c:pt>
                </c:numCache>
              </c:numRef>
            </c:plus>
            <c:minus>
              <c:numRef>
                <c:f>'HC Negative'!$D$28</c:f>
                <c:numCache>
                  <c:formatCode>General</c:formatCode>
                  <c:ptCount val="1"/>
                  <c:pt idx="0">
                    <c:v>1.4883168699114975</c:v>
                  </c:pt>
                </c:numCache>
              </c:numRef>
            </c:minus>
            <c:spPr>
              <a:noFill/>
              <a:ln w="9525" cap="flat" cmpd="sng" algn="ctr">
                <a:solidFill>
                  <a:schemeClr val="tx1">
                    <a:lumMod val="65000"/>
                    <a:lumOff val="35000"/>
                  </a:schemeClr>
                </a:solidFill>
                <a:round/>
              </a:ln>
              <a:effectLst/>
            </c:spPr>
          </c:errBars>
          <c:cat>
            <c:numRef>
              <c:f>'HC Negative'!$E$21</c:f>
              <c:numCache>
                <c:formatCode>General</c:formatCode>
                <c:ptCount val="1"/>
              </c:numCache>
            </c:numRef>
          </c:cat>
          <c:val>
            <c:numRef>
              <c:f>'HC Negative'!$D$27</c:f>
              <c:numCache>
                <c:formatCode>General</c:formatCode>
                <c:ptCount val="1"/>
                <c:pt idx="0">
                  <c:v>-8.1499999999999975E-2</c:v>
                </c:pt>
              </c:numCache>
            </c:numRef>
          </c:val>
          <c:extLst>
            <c:ext xmlns:c16="http://schemas.microsoft.com/office/drawing/2014/chart" uri="{C3380CC4-5D6E-409C-BE32-E72D297353CC}">
              <c16:uniqueId val="{00000001-BBBE-4F90-B8F8-7C1A1C5E15CE}"/>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Arousal-Valence</a:t>
            </a:r>
            <a:r>
              <a:rPr lang="en-US" baseline="0"/>
              <a:t> Plot</a:t>
            </a:r>
            <a:endParaRPr lang="en-US"/>
          </a:p>
        </c:rich>
      </c:tx>
      <c:layout>
        <c:manualLayout>
          <c:xMode val="edge"/>
          <c:yMode val="edge"/>
          <c:x val="0.39290266841644794"/>
          <c:y val="2.1185031440796906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lotArea>
      <c:layout/>
      <c:scatterChart>
        <c:scatterStyle val="lineMarker"/>
        <c:varyColors val="0"/>
        <c:ser>
          <c:idx val="1"/>
          <c:order val="0"/>
          <c:tx>
            <c:v>AVG</c:v>
          </c:tx>
          <c:spPr>
            <a:ln w="25400" cap="rnd">
              <a:noFill/>
              <a:round/>
            </a:ln>
            <a:effectLst/>
          </c:spPr>
          <c:marker>
            <c:symbol val="diamond"/>
            <c:size val="5"/>
            <c:spPr>
              <a:solidFill>
                <a:srgbClr val="FF0000"/>
              </a:solidFill>
              <a:ln w="25400">
                <a:solidFill>
                  <a:srgbClr val="FF0000"/>
                </a:solidFill>
              </a:ln>
              <a:effectLst/>
            </c:spPr>
          </c:marker>
          <c:xVal>
            <c:numRef>
              <c:f>'HC Positive A'!$C$26</c:f>
              <c:numCache>
                <c:formatCode>General</c:formatCode>
                <c:ptCount val="1"/>
                <c:pt idx="0">
                  <c:v>0.45210526315789473</c:v>
                </c:pt>
              </c:numCache>
            </c:numRef>
          </c:xVal>
          <c:yVal>
            <c:numRef>
              <c:f>'HC Positive A'!$D$26</c:f>
              <c:numCache>
                <c:formatCode>General</c:formatCode>
                <c:ptCount val="1"/>
                <c:pt idx="0">
                  <c:v>-6.5789473684210509E-2</c:v>
                </c:pt>
              </c:numCache>
            </c:numRef>
          </c:yVal>
          <c:smooth val="0"/>
          <c:extLst>
            <c:ext xmlns:c16="http://schemas.microsoft.com/office/drawing/2014/chart" uri="{C3380CC4-5D6E-409C-BE32-E72D297353CC}">
              <c16:uniqueId val="{00000000-157E-4731-A919-D0B8AA35AF06}"/>
            </c:ext>
          </c:extLst>
        </c:ser>
        <c:ser>
          <c:idx val="0"/>
          <c:order val="1"/>
          <c:tx>
            <c:strRef>
              <c:f>'HC Positive A'!$D$5</c:f>
              <c:strCache>
                <c:ptCount val="1"/>
                <c:pt idx="0">
                  <c:v>Arousal</c:v>
                </c:pt>
              </c:strCache>
            </c:strRef>
          </c:tx>
          <c:spPr>
            <a:ln w="38100" cap="rnd">
              <a:noFill/>
              <a:round/>
            </a:ln>
            <a:effectLst/>
          </c:spPr>
          <c:marker>
            <c:symbol val="circle"/>
            <c:size val="5"/>
            <c:spPr>
              <a:solidFill>
                <a:schemeClr val="bg2">
                  <a:lumMod val="75000"/>
                </a:schemeClr>
              </a:solidFill>
              <a:ln w="9525">
                <a:noFill/>
              </a:ln>
              <a:effectLst/>
            </c:spPr>
          </c:marker>
          <c:trendline>
            <c:spPr>
              <a:ln w="19050" cap="rnd">
                <a:solidFill>
                  <a:srgbClr val="FF0000"/>
                </a:solidFill>
                <a:prstDash val="sysDot"/>
              </a:ln>
              <a:effectLst/>
            </c:spPr>
            <c:trendlineType val="linear"/>
            <c:dispRSqr val="1"/>
            <c:dispEq val="0"/>
            <c:trendlineLbl>
              <c:layout>
                <c:manualLayout>
                  <c:x val="-1.3089547274648068E-2"/>
                  <c:y val="-1.6020879819377749E-3"/>
                </c:manualLayout>
              </c:layout>
              <c:numFmt formatCode="General" sourceLinked="0"/>
              <c:spPr>
                <a:noFill/>
                <a:ln>
                  <a:noFill/>
                </a:ln>
                <a:effectLst/>
              </c:spPr>
              <c:txPr>
                <a:bodyPr rot="0" spcFirstLastPara="1" vertOverflow="ellipsis" vert="horz" wrap="square" anchor="ctr" anchorCtr="1"/>
                <a:lstStyle/>
                <a:p>
                  <a:pPr>
                    <a:defRPr sz="800" b="1" i="0" u="none" strike="noStrike" kern="1200" baseline="0">
                      <a:solidFill>
                        <a:schemeClr val="bg2">
                          <a:lumMod val="75000"/>
                        </a:schemeClr>
                      </a:solidFill>
                      <a:latin typeface="Calibri" panose="020F0502020204030204" pitchFamily="34" charset="0"/>
                      <a:ea typeface="+mn-ea"/>
                      <a:cs typeface="Calibri" panose="020F0502020204030204" pitchFamily="34" charset="0"/>
                    </a:defRPr>
                  </a:pPr>
                  <a:endParaRPr lang="en-US"/>
                </a:p>
              </c:txPr>
            </c:trendlineLbl>
          </c:trendline>
          <c:xVal>
            <c:numRef>
              <c:f>'HC Positive A'!$C$6:$C$24</c:f>
              <c:numCache>
                <c:formatCode>General</c:formatCode>
                <c:ptCount val="19"/>
                <c:pt idx="0">
                  <c:v>-0.37</c:v>
                </c:pt>
                <c:pt idx="1">
                  <c:v>0.09</c:v>
                </c:pt>
                <c:pt idx="2">
                  <c:v>-1.99</c:v>
                </c:pt>
                <c:pt idx="3">
                  <c:v>2.9</c:v>
                </c:pt>
                <c:pt idx="4">
                  <c:v>1.43</c:v>
                </c:pt>
                <c:pt idx="5">
                  <c:v>1.92</c:v>
                </c:pt>
                <c:pt idx="6">
                  <c:v>0.98</c:v>
                </c:pt>
                <c:pt idx="7">
                  <c:v>0.56000000000000005</c:v>
                </c:pt>
                <c:pt idx="8">
                  <c:v>-0.84</c:v>
                </c:pt>
                <c:pt idx="9">
                  <c:v>-1</c:v>
                </c:pt>
                <c:pt idx="10">
                  <c:v>-1.19</c:v>
                </c:pt>
                <c:pt idx="11">
                  <c:v>1.38</c:v>
                </c:pt>
                <c:pt idx="12">
                  <c:v>0.84</c:v>
                </c:pt>
                <c:pt idx="13">
                  <c:v>0.71</c:v>
                </c:pt>
                <c:pt idx="14">
                  <c:v>-0.48</c:v>
                </c:pt>
                <c:pt idx="15">
                  <c:v>-7.0000000000000007E-2</c:v>
                </c:pt>
                <c:pt idx="16">
                  <c:v>0.67</c:v>
                </c:pt>
                <c:pt idx="17">
                  <c:v>2.2200000000000002</c:v>
                </c:pt>
                <c:pt idx="18">
                  <c:v>0.83</c:v>
                </c:pt>
              </c:numCache>
            </c:numRef>
          </c:xVal>
          <c:yVal>
            <c:numRef>
              <c:f>'HC Positive A'!$D$6:$D$24</c:f>
              <c:numCache>
                <c:formatCode>General</c:formatCode>
                <c:ptCount val="19"/>
                <c:pt idx="0">
                  <c:v>-0.92</c:v>
                </c:pt>
                <c:pt idx="1">
                  <c:v>-2.34</c:v>
                </c:pt>
                <c:pt idx="2">
                  <c:v>0.99</c:v>
                </c:pt>
                <c:pt idx="3">
                  <c:v>2.96</c:v>
                </c:pt>
                <c:pt idx="4">
                  <c:v>2.2599999999999998</c:v>
                </c:pt>
                <c:pt idx="5">
                  <c:v>-1.1299999999999999</c:v>
                </c:pt>
                <c:pt idx="6">
                  <c:v>-0.02</c:v>
                </c:pt>
                <c:pt idx="7">
                  <c:v>-0.56000000000000005</c:v>
                </c:pt>
                <c:pt idx="8">
                  <c:v>-0.92</c:v>
                </c:pt>
                <c:pt idx="9">
                  <c:v>0.76</c:v>
                </c:pt>
                <c:pt idx="10">
                  <c:v>1.05</c:v>
                </c:pt>
                <c:pt idx="11">
                  <c:v>-1.36</c:v>
                </c:pt>
                <c:pt idx="12">
                  <c:v>0.88</c:v>
                </c:pt>
                <c:pt idx="13">
                  <c:v>-1.5</c:v>
                </c:pt>
                <c:pt idx="14">
                  <c:v>0.5</c:v>
                </c:pt>
                <c:pt idx="15">
                  <c:v>-2.86</c:v>
                </c:pt>
                <c:pt idx="16">
                  <c:v>-0.65</c:v>
                </c:pt>
                <c:pt idx="17">
                  <c:v>2.06</c:v>
                </c:pt>
                <c:pt idx="18">
                  <c:v>-0.45</c:v>
                </c:pt>
              </c:numCache>
            </c:numRef>
          </c:yVal>
          <c:smooth val="0"/>
          <c:extLst>
            <c:ext xmlns:c16="http://schemas.microsoft.com/office/drawing/2014/chart" uri="{C3380CC4-5D6E-409C-BE32-E72D297353CC}">
              <c16:uniqueId val="{00000002-157E-4731-A919-D0B8AA35AF06}"/>
            </c:ext>
          </c:extLst>
        </c:ser>
        <c:dLbls>
          <c:showLegendKey val="0"/>
          <c:showVal val="0"/>
          <c:showCatName val="0"/>
          <c:showSerName val="0"/>
          <c:showPercent val="0"/>
          <c:showBubbleSize val="0"/>
        </c:dLbls>
        <c:axId val="640391600"/>
        <c:axId val="640394480"/>
      </c:scatterChart>
      <c:valAx>
        <c:axId val="640391600"/>
        <c:scaling>
          <c:orientation val="minMax"/>
          <c:max val="3"/>
          <c:min val="-3"/>
        </c:scaling>
        <c:delete val="0"/>
        <c:axPos val="b"/>
        <c:majorGridlines>
          <c:spPr>
            <a:ln w="9525" cap="flat" cmpd="sng" algn="ctr">
              <a:solidFill>
                <a:schemeClr val="bg2"/>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Valence</a:t>
                </a:r>
              </a:p>
            </c:rich>
          </c:tx>
          <c:layout>
            <c:manualLayout>
              <c:xMode val="edge"/>
              <c:yMode val="edge"/>
              <c:x val="0.49409033245844269"/>
              <c:y val="0.94119819285009354"/>
            </c:manualLayout>
          </c:layout>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4480"/>
        <c:crosses val="autoZero"/>
        <c:crossBetween val="midCat"/>
      </c:valAx>
      <c:valAx>
        <c:axId val="640394480"/>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a:t>Arousal</a:t>
                </a:r>
              </a:p>
            </c:rich>
          </c:tx>
          <c:layout>
            <c:manualLayout>
              <c:xMode val="edge"/>
              <c:yMode val="edge"/>
              <c:x val="1.3888888888888888E-2"/>
              <c:y val="0.4375205256056343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numFmt formatCode="General" sourceLinked="1"/>
        <c:majorTickMark val="cross"/>
        <c:minorTickMark val="none"/>
        <c:tickLblPos val="low"/>
        <c:spPr>
          <a:noFill/>
          <a:ln w="1587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US"/>
          </a:p>
        </c:txPr>
        <c:crossAx val="640391600"/>
        <c:crosses val="autoZero"/>
        <c:crossBetween val="midCat"/>
      </c:valAx>
      <c:spPr>
        <a:noFill/>
        <a:ln w="9525">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00" b="1">
          <a:solidFill>
            <a:sysClr val="windowText" lastClr="000000"/>
          </a:solidFill>
          <a:latin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v>Valence</c:v>
          </c:tx>
          <c:spPr>
            <a:solidFill>
              <a:schemeClr val="accent3">
                <a:lumMod val="20000"/>
                <a:lumOff val="80000"/>
              </a:schemeClr>
            </a:solidFill>
            <a:ln>
              <a:solidFill>
                <a:schemeClr val="tx1"/>
              </a:solidFill>
            </a:ln>
            <a:effectLst/>
          </c:spPr>
          <c:invertIfNegative val="0"/>
          <c:errBars>
            <c:errBarType val="both"/>
            <c:errValType val="cust"/>
            <c:noEndCap val="0"/>
            <c:plus>
              <c:numRef>
                <c:f>'HC Positive A'!$C$27</c:f>
                <c:numCache>
                  <c:formatCode>General</c:formatCode>
                  <c:ptCount val="1"/>
                  <c:pt idx="0">
                    <c:v>1.2510909858882209</c:v>
                  </c:pt>
                </c:numCache>
              </c:numRef>
            </c:plus>
            <c:minus>
              <c:numRef>
                <c:f>'HC Positive A'!$C$27</c:f>
                <c:numCache>
                  <c:formatCode>General</c:formatCode>
                  <c:ptCount val="1"/>
                  <c:pt idx="0">
                    <c:v>1.2510909858882209</c:v>
                  </c:pt>
                </c:numCache>
              </c:numRef>
            </c:minus>
            <c:spPr>
              <a:noFill/>
              <a:ln w="9525" cap="flat" cmpd="sng" algn="ctr">
                <a:solidFill>
                  <a:schemeClr val="tx1">
                    <a:lumMod val="65000"/>
                    <a:lumOff val="35000"/>
                  </a:schemeClr>
                </a:solidFill>
                <a:round/>
              </a:ln>
              <a:effectLst/>
            </c:spPr>
          </c:errBars>
          <c:cat>
            <c:numRef>
              <c:f>'HC Positive A'!$E$21</c:f>
              <c:numCache>
                <c:formatCode>General</c:formatCode>
                <c:ptCount val="1"/>
              </c:numCache>
            </c:numRef>
          </c:cat>
          <c:val>
            <c:numRef>
              <c:f>'HC Positive A'!$C$26</c:f>
              <c:numCache>
                <c:formatCode>General</c:formatCode>
                <c:ptCount val="1"/>
                <c:pt idx="0">
                  <c:v>0.45210526315789473</c:v>
                </c:pt>
              </c:numCache>
            </c:numRef>
          </c:val>
          <c:extLst>
            <c:ext xmlns:c16="http://schemas.microsoft.com/office/drawing/2014/chart" uri="{C3380CC4-5D6E-409C-BE32-E72D297353CC}">
              <c16:uniqueId val="{00000000-39A8-42AA-843A-CE054B602242}"/>
            </c:ext>
          </c:extLst>
        </c:ser>
        <c:ser>
          <c:idx val="1"/>
          <c:order val="1"/>
          <c:tx>
            <c:v>Arousal</c:v>
          </c:tx>
          <c:spPr>
            <a:solidFill>
              <a:schemeClr val="accent5">
                <a:lumMod val="20000"/>
                <a:lumOff val="80000"/>
              </a:schemeClr>
            </a:solidFill>
            <a:ln>
              <a:solidFill>
                <a:schemeClr val="tx1"/>
              </a:solidFill>
            </a:ln>
            <a:effectLst/>
          </c:spPr>
          <c:invertIfNegative val="0"/>
          <c:errBars>
            <c:errBarType val="both"/>
            <c:errValType val="cust"/>
            <c:noEndCap val="0"/>
            <c:plus>
              <c:numRef>
                <c:f>'HC Positive A'!$D$27</c:f>
                <c:numCache>
                  <c:formatCode>General</c:formatCode>
                  <c:ptCount val="1"/>
                  <c:pt idx="0">
                    <c:v>1.5523935490055838</c:v>
                  </c:pt>
                </c:numCache>
              </c:numRef>
            </c:plus>
            <c:minus>
              <c:numRef>
                <c:f>'HC Positive A'!$D$27</c:f>
                <c:numCache>
                  <c:formatCode>General</c:formatCode>
                  <c:ptCount val="1"/>
                  <c:pt idx="0">
                    <c:v>1.5523935490055838</c:v>
                  </c:pt>
                </c:numCache>
              </c:numRef>
            </c:minus>
            <c:spPr>
              <a:noFill/>
              <a:ln w="9525" cap="flat" cmpd="sng" algn="ctr">
                <a:solidFill>
                  <a:schemeClr val="tx1">
                    <a:lumMod val="65000"/>
                    <a:lumOff val="35000"/>
                  </a:schemeClr>
                </a:solidFill>
                <a:round/>
              </a:ln>
              <a:effectLst/>
            </c:spPr>
          </c:errBars>
          <c:cat>
            <c:numRef>
              <c:f>'HC Positive A'!$E$21</c:f>
              <c:numCache>
                <c:formatCode>General</c:formatCode>
                <c:ptCount val="1"/>
              </c:numCache>
            </c:numRef>
          </c:cat>
          <c:val>
            <c:numRef>
              <c:f>'HC Positive A'!$D$26</c:f>
              <c:numCache>
                <c:formatCode>General</c:formatCode>
                <c:ptCount val="1"/>
                <c:pt idx="0">
                  <c:v>-6.5789473684210509E-2</c:v>
                </c:pt>
              </c:numCache>
            </c:numRef>
          </c:val>
          <c:extLst>
            <c:ext xmlns:c16="http://schemas.microsoft.com/office/drawing/2014/chart" uri="{C3380CC4-5D6E-409C-BE32-E72D297353CC}">
              <c16:uniqueId val="{00000001-39A8-42AA-843A-CE054B602242}"/>
            </c:ext>
          </c:extLst>
        </c:ser>
        <c:dLbls>
          <c:showLegendKey val="0"/>
          <c:showVal val="0"/>
          <c:showCatName val="0"/>
          <c:showSerName val="0"/>
          <c:showPercent val="0"/>
          <c:showBubbleSize val="0"/>
        </c:dLbls>
        <c:gapWidth val="219"/>
        <c:overlap val="-27"/>
        <c:axId val="455352592"/>
        <c:axId val="455356912"/>
      </c:barChart>
      <c:catAx>
        <c:axId val="45535259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6912"/>
        <c:crosses val="autoZero"/>
        <c:auto val="1"/>
        <c:lblAlgn val="ctr"/>
        <c:lblOffset val="100"/>
        <c:noMultiLvlLbl val="0"/>
      </c:catAx>
      <c:valAx>
        <c:axId val="455356912"/>
        <c:scaling>
          <c:orientation val="minMax"/>
          <c:max val="3"/>
          <c:min val="-3"/>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a:t>VAS Score</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title>
        <c:numFmt formatCode="General" sourceLinked="1"/>
        <c:majorTickMark val="none"/>
        <c:minorTickMark val="none"/>
        <c:tickLblPos val="nextTo"/>
        <c:spPr>
          <a:noFill/>
          <a:ln w="9525">
            <a:solidFill>
              <a:schemeClr val="bg2"/>
            </a:solid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crossAx val="455352592"/>
        <c:crosses val="autoZero"/>
        <c:crossBetween val="between"/>
      </c:valAx>
      <c:spPr>
        <a:noFill/>
        <a:ln w="15875">
          <a:solidFill>
            <a:schemeClr val="bg2"/>
          </a:solid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_xlchart.v1.1</cx:f>
      </cx:numDim>
    </cx:data>
    <cx:data id="1">
      <cx:numDim type="val">
        <cx:f>_xlchart.v1.3</cx:f>
      </cx:numDim>
    </cx:data>
  </cx:chartData>
  <cx:chart>
    <cx:plotArea>
      <cx:plotAreaRegion>
        <cx:plotSurface>
          <cx:spPr>
            <a:ln w="15875">
              <a:solidFill>
                <a:schemeClr val="bg2"/>
              </a:solidFill>
            </a:ln>
          </cx:spPr>
        </cx:plotSurface>
        <cx:series layoutId="boxWhisker" uniqueId="{F31C7B77-4C1E-4786-8B9C-A977C16D42D5}">
          <cx:tx>
            <cx:txData>
              <cx:f>_xlchart.v1.0</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_xlchart.v1.2</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9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chartSpace>
</file>

<file path=xl/charts/chartEx10.xml><?xml version="1.0" encoding="utf-8"?>
<cx:chartSpace xmlns:a="http://schemas.openxmlformats.org/drawingml/2006/main" xmlns:r="http://schemas.openxmlformats.org/officeDocument/2006/relationships" xmlns:cx="http://schemas.microsoft.com/office/drawing/2014/chartex">
  <cx:chartData>
    <cx:data id="0">
      <cx:numDim type="val">
        <cx:f>_xlchart.v1.37</cx:f>
      </cx:numDim>
    </cx:data>
    <cx:data id="1">
      <cx:numDim type="val">
        <cx:f>_xlchart.v1.39</cx:f>
      </cx:numDim>
    </cx:data>
  </cx:chartData>
  <cx:chart>
    <cx:plotArea>
      <cx:plotAreaRegion>
        <cx:plotSurface>
          <cx:spPr>
            <a:ln w="15875">
              <a:solidFill>
                <a:schemeClr val="bg2"/>
              </a:solidFill>
            </a:ln>
          </cx:spPr>
        </cx:plotSurface>
        <cx:series layoutId="boxWhisker" uniqueId="{F31C7B77-4C1E-4786-8B9C-A977C16D42D5}">
          <cx:tx>
            <cx:txData>
              <cx:f>_xlchart.v1.36</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_xlchart.v1.38</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9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_xlchart.v1.5</cx:f>
      </cx:numDim>
    </cx:data>
    <cx:data id="1">
      <cx:numDim type="val">
        <cx:f>_xlchart.v1.7</cx:f>
      </cx:numDim>
    </cx:data>
  </cx:chartData>
  <cx:chart>
    <cx:plotArea>
      <cx:plotAreaRegion>
        <cx:plotSurface>
          <cx:spPr>
            <a:ln w="15875">
              <a:solidFill>
                <a:schemeClr val="bg2"/>
              </a:solidFill>
            </a:ln>
          </cx:spPr>
        </cx:plotSurface>
        <cx:series layoutId="boxWhisker" uniqueId="{F31C7B77-4C1E-4786-8B9C-A977C16D42D5}">
          <cx:tx>
            <cx:txData>
              <cx:f>_xlchart.v1.4</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_xlchart.v1.6</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9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numDim type="val">
        <cx:f>_xlchart.v1.9</cx:f>
      </cx:numDim>
    </cx:data>
    <cx:data id="1">
      <cx:numDim type="val">
        <cx:f>_xlchart.v1.11</cx:f>
      </cx:numDim>
    </cx:data>
  </cx:chartData>
  <cx:chart>
    <cx:plotArea>
      <cx:plotAreaRegion>
        <cx:plotSurface>
          <cx:spPr>
            <a:ln w="15875">
              <a:solidFill>
                <a:schemeClr val="bg2"/>
              </a:solidFill>
            </a:ln>
          </cx:spPr>
        </cx:plotSurface>
        <cx:series layoutId="boxWhisker" uniqueId="{F31C7B77-4C1E-4786-8B9C-A977C16D42D5}">
          <cx:tx>
            <cx:txData>
              <cx:f>_xlchart.v1.8</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_xlchart.v1.10</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9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numDim type="val">
        <cx:f>_xlchart.v1.13</cx:f>
      </cx:numDim>
    </cx:data>
    <cx:data id="1">
      <cx:numDim type="val">
        <cx:f>_xlchart.v1.15</cx:f>
      </cx:numDim>
    </cx:data>
  </cx:chartData>
  <cx:chart>
    <cx:plotArea>
      <cx:plotAreaRegion>
        <cx:plotSurface>
          <cx:spPr>
            <a:ln w="15875">
              <a:solidFill>
                <a:schemeClr val="bg2"/>
              </a:solidFill>
            </a:ln>
          </cx:spPr>
        </cx:plotSurface>
        <cx:series layoutId="boxWhisker" uniqueId="{F31C7B77-4C1E-4786-8B9C-A977C16D42D5}">
          <cx:tx>
            <cx:txData>
              <cx:f>_xlchart.v1.12</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_xlchart.v1.14</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9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numDim type="val">
        <cx:f>_xlchart.v1.17</cx:f>
      </cx:numDim>
    </cx:data>
    <cx:data id="1">
      <cx:numDim type="val">
        <cx:f>_xlchart.v1.19</cx:f>
      </cx:numDim>
    </cx:data>
  </cx:chartData>
  <cx:chart>
    <cx:plotArea>
      <cx:plotAreaRegion>
        <cx:plotSurface>
          <cx:spPr>
            <a:ln w="15875">
              <a:solidFill>
                <a:schemeClr val="bg2"/>
              </a:solidFill>
            </a:ln>
          </cx:spPr>
        </cx:plotSurface>
        <cx:series layoutId="boxWhisker" uniqueId="{F31C7B77-4C1E-4786-8B9C-A977C16D42D5}">
          <cx:tx>
            <cx:txData>
              <cx:f>_xlchart.v1.16</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_xlchart.v1.18</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9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numDim type="val">
        <cx:f>_xlchart.v1.21</cx:f>
      </cx:numDim>
    </cx:data>
    <cx:data id="1">
      <cx:numDim type="val">
        <cx:f>_xlchart.v1.23</cx:f>
      </cx:numDim>
    </cx:data>
  </cx:chartData>
  <cx:chart>
    <cx:plotArea>
      <cx:plotAreaRegion>
        <cx:plotSurface>
          <cx:spPr>
            <a:ln w="15875">
              <a:solidFill>
                <a:schemeClr val="bg2"/>
              </a:solidFill>
            </a:ln>
          </cx:spPr>
        </cx:plotSurface>
        <cx:series layoutId="boxWhisker" uniqueId="{F31C7B77-4C1E-4786-8B9C-A977C16D42D5}">
          <cx:tx>
            <cx:txData>
              <cx:f>_xlchart.v1.20</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_xlchart.v1.22</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sz="1000"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10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spPr>
    <a:ln>
      <a:noFill/>
    </a:ln>
  </cx:spPr>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numDim type="val">
        <cx:f>_xlchart.v1.25</cx:f>
      </cx:numDim>
    </cx:data>
    <cx:data id="1">
      <cx:numDim type="val">
        <cx:f>_xlchart.v1.27</cx:f>
      </cx:numDim>
    </cx:data>
  </cx:chartData>
  <cx:chart>
    <cx:plotArea>
      <cx:plotAreaRegion>
        <cx:plotSurface>
          <cx:spPr>
            <a:ln w="15875">
              <a:solidFill>
                <a:schemeClr val="bg2"/>
              </a:solidFill>
            </a:ln>
          </cx:spPr>
        </cx:plotSurface>
        <cx:series layoutId="boxWhisker" uniqueId="{F31C7B77-4C1E-4786-8B9C-A977C16D42D5}">
          <cx:tx>
            <cx:txData>
              <cx:f>_xlchart.v1.24</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_xlchart.v1.26</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9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chartSpace>
</file>

<file path=xl/charts/chartEx8.xml><?xml version="1.0" encoding="utf-8"?>
<cx:chartSpace xmlns:a="http://schemas.openxmlformats.org/drawingml/2006/main" xmlns:r="http://schemas.openxmlformats.org/officeDocument/2006/relationships" xmlns:cx="http://schemas.microsoft.com/office/drawing/2014/chartex">
  <cx:chartData>
    <cx:data id="0">
      <cx:numDim type="val">
        <cx:f>_xlchart.v1.29</cx:f>
      </cx:numDim>
    </cx:data>
    <cx:data id="1">
      <cx:numDim type="val">
        <cx:f>_xlchart.v1.31</cx:f>
      </cx:numDim>
    </cx:data>
  </cx:chartData>
  <cx:chart>
    <cx:plotArea>
      <cx:plotAreaRegion>
        <cx:plotSurface>
          <cx:spPr>
            <a:ln w="15875">
              <a:solidFill>
                <a:schemeClr val="bg2"/>
              </a:solidFill>
            </a:ln>
          </cx:spPr>
        </cx:plotSurface>
        <cx:series layoutId="boxWhisker" uniqueId="{F31C7B77-4C1E-4786-8B9C-A977C16D42D5}">
          <cx:tx>
            <cx:txData>
              <cx:f>_xlchart.v1.28</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_xlchart.v1.30</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9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chartSpace>
</file>

<file path=xl/charts/chartEx9.xml><?xml version="1.0" encoding="utf-8"?>
<cx:chartSpace xmlns:a="http://schemas.openxmlformats.org/drawingml/2006/main" xmlns:r="http://schemas.openxmlformats.org/officeDocument/2006/relationships" xmlns:cx="http://schemas.microsoft.com/office/drawing/2014/chartex">
  <cx:chartData>
    <cx:data id="0">
      <cx:numDim type="val">
        <cx:f>_xlchart.v1.33</cx:f>
      </cx:numDim>
    </cx:data>
    <cx:data id="1">
      <cx:numDim type="val">
        <cx:f>_xlchart.v1.35</cx:f>
      </cx:numDim>
    </cx:data>
  </cx:chartData>
  <cx:chart>
    <cx:plotArea>
      <cx:plotAreaRegion>
        <cx:plotSurface>
          <cx:spPr>
            <a:ln w="15875">
              <a:solidFill>
                <a:schemeClr val="bg2"/>
              </a:solidFill>
            </a:ln>
          </cx:spPr>
        </cx:plotSurface>
        <cx:series layoutId="boxWhisker" uniqueId="{F31C7B77-4C1E-4786-8B9C-A977C16D42D5}">
          <cx:tx>
            <cx:txData>
              <cx:f>_xlchart.v1.32</cx:f>
              <cx:v>Valence</cx:v>
            </cx:txData>
          </cx:tx>
          <cx:spPr>
            <a:solidFill>
              <a:schemeClr val="accent3">
                <a:lumMod val="20000"/>
                <a:lumOff val="80000"/>
              </a:schemeClr>
            </a:solidFill>
            <a:ln>
              <a:solidFill>
                <a:schemeClr val="tx1"/>
              </a:solidFill>
            </a:ln>
          </cx:spPr>
          <cx:dataId val="0"/>
          <cx:layoutPr>
            <cx:visibility meanLine="0" meanMarker="1" nonoutliers="0" outliers="1"/>
            <cx:statistics quartileMethod="exclusive"/>
          </cx:layoutPr>
        </cx:series>
        <cx:series layoutId="boxWhisker" uniqueId="{3D556E39-7E4B-46BD-9395-7B320AE8D86F}">
          <cx:tx>
            <cx:txData>
              <cx:f>_xlchart.v1.34</cx:f>
              <cx:v>Arousal</cx:v>
            </cx:txData>
          </cx:tx>
          <cx:spPr>
            <a:solidFill>
              <a:schemeClr val="accent5">
                <a:lumMod val="20000"/>
                <a:lumOff val="80000"/>
              </a:schemeClr>
            </a:solidFill>
            <a:ln>
              <a:solidFill>
                <a:schemeClr val="tx1"/>
              </a:solidFill>
            </a:ln>
          </cx:spPr>
          <cx:dataId val="1"/>
          <cx:layoutPr>
            <cx:visibility meanLine="0" meanMarker="1" nonoutliers="0" outliers="1"/>
            <cx:statistics quartileMethod="exclusive"/>
          </cx:layoutPr>
        </cx:series>
      </cx:plotAreaRegion>
      <cx:axis id="0" hidden="1">
        <cx:catScaling gapWidth="1"/>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axis id="1">
        <cx:valScaling max="3" min="-3"/>
        <cx:title>
          <cx:tx>
            <cx:txData>
              <cx:v>VAS Score</cx:v>
            </cx:txData>
          </cx:tx>
          <cx:txPr>
            <a:bodyPr spcFirstLastPara="1" vertOverflow="ellipsis" horzOverflow="overflow" wrap="square" lIns="0" tIns="0" rIns="0" bIns="0" anchor="ctr" anchorCtr="1"/>
            <a:lstStyle/>
            <a:p>
              <a:pPr algn="ctr" rtl="0">
                <a:defRPr b="1">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r>
                <a:rPr lang="en-US" sz="900" b="1" i="0" u="none" strike="noStrike" baseline="0">
                  <a:solidFill>
                    <a:sysClr val="windowText" lastClr="000000"/>
                  </a:solidFill>
                  <a:latin typeface="Calibri" panose="020F0502020204030204" pitchFamily="34" charset="0"/>
                  <a:ea typeface="Calibri" panose="020F0502020204030204" pitchFamily="34" charset="0"/>
                  <a:cs typeface="Calibri" panose="020F0502020204030204" pitchFamily="34" charset="0"/>
                </a:rPr>
                <a:t>VAS Score</a:t>
              </a:r>
            </a:p>
          </cx:txPr>
        </cx:title>
        <cx:majorGridlines>
          <cx:spPr>
            <a:ln w="9525">
              <a:solidFill>
                <a:schemeClr val="bg2"/>
              </a:solidFill>
            </a:ln>
          </cx:spPr>
        </cx:majorGridlines>
        <cx:tickLabels/>
        <cx:spPr>
          <a:ln>
            <a:noFill/>
          </a:ln>
        </cx:spPr>
        <cx:txPr>
          <a:bodyPr vertOverflow="overflow" horzOverflow="overflow" wrap="square" lIns="0" tIns="0" rIns="0" bIns="0"/>
          <a:lstStyle/>
          <a:p>
            <a:pPr algn="ctr" rtl="0">
              <a:defRPr sz="900" b="1"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US" b="1">
              <a:solidFill>
                <a:sysClr val="windowText" lastClr="000000"/>
              </a:solidFill>
              <a:latin typeface="Calibri" panose="020F0502020204030204" pitchFamily="34" charset="0"/>
              <a:ea typeface="Calibri" panose="020F0502020204030204" pitchFamily="34" charset="0"/>
              <a:cs typeface="Calibri" panose="020F0502020204030204" pitchFamily="34" charset="0"/>
            </a:endParaRPr>
          </a:p>
        </cx:txPr>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chart" Target="../charts/chart21.xml"/><Relationship Id="rId2" Type="http://schemas.microsoft.com/office/2014/relationships/chartEx" Target="../charts/chartEx9.xml"/><Relationship Id="rId1" Type="http://schemas.openxmlformats.org/officeDocument/2006/relationships/chart" Target="../charts/chart20.xml"/></Relationships>
</file>

<file path=xl/drawings/_rels/drawing11.xml.rels><?xml version="1.0" encoding="UTF-8" standalone="yes"?>
<Relationships xmlns="http://schemas.openxmlformats.org/package/2006/relationships"><Relationship Id="rId3" Type="http://schemas.openxmlformats.org/officeDocument/2006/relationships/chart" Target="../charts/chart23.xml"/><Relationship Id="rId2" Type="http://schemas.microsoft.com/office/2014/relationships/chartEx" Target="../charts/chartEx10.xml"/><Relationship Id="rId1" Type="http://schemas.openxmlformats.org/officeDocument/2006/relationships/chart" Target="../charts/chart22.xml"/></Relationships>
</file>

<file path=xl/drawings/_rels/drawing2.xml.rels><?xml version="1.0" encoding="UTF-8" standalone="yes"?>
<Relationships xmlns="http://schemas.openxmlformats.org/package/2006/relationships"><Relationship Id="rId3" Type="http://schemas.openxmlformats.org/officeDocument/2006/relationships/chart" Target="../charts/chart5.xml"/><Relationship Id="rId2" Type="http://schemas.microsoft.com/office/2014/relationships/chartEx" Target="../charts/chartEx1.xml"/><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3" Type="http://schemas.openxmlformats.org/officeDocument/2006/relationships/chart" Target="../charts/chart7.xml"/><Relationship Id="rId2" Type="http://schemas.microsoft.com/office/2014/relationships/chartEx" Target="../charts/chartEx2.xml"/><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3" Type="http://schemas.openxmlformats.org/officeDocument/2006/relationships/chart" Target="../charts/chart9.xml"/><Relationship Id="rId2" Type="http://schemas.microsoft.com/office/2014/relationships/chartEx" Target="../charts/chartEx3.xml"/><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1.xml"/><Relationship Id="rId2" Type="http://schemas.microsoft.com/office/2014/relationships/chartEx" Target="../charts/chartEx4.xml"/><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3.xml"/><Relationship Id="rId2" Type="http://schemas.microsoft.com/office/2014/relationships/chartEx" Target="../charts/chartEx5.xml"/><Relationship Id="rId1" Type="http://schemas.openxmlformats.org/officeDocument/2006/relationships/chart" Target="../charts/chart12.xml"/></Relationships>
</file>

<file path=xl/drawings/_rels/drawing7.xml.rels><?xml version="1.0" encoding="UTF-8" standalone="yes"?>
<Relationships xmlns="http://schemas.openxmlformats.org/package/2006/relationships"><Relationship Id="rId3" Type="http://schemas.openxmlformats.org/officeDocument/2006/relationships/chart" Target="../charts/chart15.xml"/><Relationship Id="rId2" Type="http://schemas.microsoft.com/office/2014/relationships/chartEx" Target="../charts/chartEx6.xml"/><Relationship Id="rId1" Type="http://schemas.openxmlformats.org/officeDocument/2006/relationships/chart" Target="../charts/chart14.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7.xml"/><Relationship Id="rId2" Type="http://schemas.microsoft.com/office/2014/relationships/chartEx" Target="../charts/chartEx7.xml"/><Relationship Id="rId1" Type="http://schemas.openxmlformats.org/officeDocument/2006/relationships/chart" Target="../charts/chart16.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9.xml"/><Relationship Id="rId2" Type="http://schemas.microsoft.com/office/2014/relationships/chartEx" Target="../charts/chartEx8.xml"/><Relationship Id="rId1" Type="http://schemas.openxmlformats.org/officeDocument/2006/relationships/chart" Target="../charts/chart18.xml"/></Relationships>
</file>

<file path=xl/drawings/drawing1.xml><?xml version="1.0" encoding="utf-8"?>
<xdr:wsDr xmlns:xdr="http://schemas.openxmlformats.org/drawingml/2006/spreadsheetDrawing" xmlns:a="http://schemas.openxmlformats.org/drawingml/2006/main">
  <xdr:twoCellAnchor>
    <xdr:from>
      <xdr:col>10</xdr:col>
      <xdr:colOff>257175</xdr:colOff>
      <xdr:row>3</xdr:row>
      <xdr:rowOff>147637</xdr:rowOff>
    </xdr:from>
    <xdr:to>
      <xdr:col>16</xdr:col>
      <xdr:colOff>519112</xdr:colOff>
      <xdr:row>18</xdr:row>
      <xdr:rowOff>33337</xdr:rowOff>
    </xdr:to>
    <xdr:graphicFrame macro="">
      <xdr:nvGraphicFramePr>
        <xdr:cNvPr id="2" name="Chart 1">
          <a:extLst>
            <a:ext uri="{FF2B5EF4-FFF2-40B4-BE49-F238E27FC236}">
              <a16:creationId xmlns:a16="http://schemas.microsoft.com/office/drawing/2014/main" id="{DB12F633-A65C-B5BB-4A5D-C296D31B3B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433388</xdr:colOff>
      <xdr:row>13</xdr:row>
      <xdr:rowOff>90487</xdr:rowOff>
    </xdr:from>
    <xdr:to>
      <xdr:col>7</xdr:col>
      <xdr:colOff>1400176</xdr:colOff>
      <xdr:row>24</xdr:row>
      <xdr:rowOff>47625</xdr:rowOff>
    </xdr:to>
    <xdr:graphicFrame macro="">
      <xdr:nvGraphicFramePr>
        <xdr:cNvPr id="3" name="Chart 2">
          <a:extLst>
            <a:ext uri="{FF2B5EF4-FFF2-40B4-BE49-F238E27FC236}">
              <a16:creationId xmlns:a16="http://schemas.microsoft.com/office/drawing/2014/main" id="{53AC4827-415F-F3F4-BF6B-BD13DE5478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1747837</xdr:colOff>
      <xdr:row>13</xdr:row>
      <xdr:rowOff>14287</xdr:rowOff>
    </xdr:from>
    <xdr:to>
      <xdr:col>9</xdr:col>
      <xdr:colOff>876300</xdr:colOff>
      <xdr:row>24</xdr:row>
      <xdr:rowOff>66675</xdr:rowOff>
    </xdr:to>
    <xdr:graphicFrame macro="">
      <xdr:nvGraphicFramePr>
        <xdr:cNvPr id="4" name="Chart 3">
          <a:extLst>
            <a:ext uri="{FF2B5EF4-FFF2-40B4-BE49-F238E27FC236}">
              <a16:creationId xmlns:a16="http://schemas.microsoft.com/office/drawing/2014/main" id="{3987D9E0-846F-F7E6-5568-8A1D990AD7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6</xdr:col>
      <xdr:colOff>472546</xdr:colOff>
      <xdr:row>18</xdr:row>
      <xdr:rowOff>146313</xdr:rowOff>
    </xdr:from>
    <xdr:to>
      <xdr:col>12</xdr:col>
      <xdr:colOff>348721</xdr:colOff>
      <xdr:row>45</xdr:row>
      <xdr:rowOff>1059</xdr:rowOff>
    </xdr:to>
    <xdr:graphicFrame macro="">
      <xdr:nvGraphicFramePr>
        <xdr:cNvPr id="2" name="Chart 1">
          <a:extLst>
            <a:ext uri="{FF2B5EF4-FFF2-40B4-BE49-F238E27FC236}">
              <a16:creationId xmlns:a16="http://schemas.microsoft.com/office/drawing/2014/main" id="{CDF91FCE-0F4E-4154-8D25-90D2524915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16</xdr:col>
      <xdr:colOff>38099</xdr:colOff>
      <xdr:row>17</xdr:row>
      <xdr:rowOff>33338</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D6579597-CACE-4B51-A33F-1A64D9AD471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2102302" cy="2761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2811788</xdr:rowOff>
    </xdr:from>
    <xdr:to>
      <xdr:col>20</xdr:col>
      <xdr:colOff>626372</xdr:colOff>
      <xdr:row>17</xdr:row>
      <xdr:rowOff>38408</xdr:rowOff>
    </xdr:to>
    <xdr:graphicFrame macro="">
      <xdr:nvGraphicFramePr>
        <xdr:cNvPr id="4" name="Chart 3">
          <a:extLst>
            <a:ext uri="{FF2B5EF4-FFF2-40B4-BE49-F238E27FC236}">
              <a16:creationId xmlns:a16="http://schemas.microsoft.com/office/drawing/2014/main" id="{42133D06-EEC5-461D-AC9C-585DA26BC8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6</xdr:col>
      <xdr:colOff>472546</xdr:colOff>
      <xdr:row>18</xdr:row>
      <xdr:rowOff>146313</xdr:rowOff>
    </xdr:from>
    <xdr:to>
      <xdr:col>12</xdr:col>
      <xdr:colOff>348721</xdr:colOff>
      <xdr:row>45</xdr:row>
      <xdr:rowOff>1059</xdr:rowOff>
    </xdr:to>
    <xdr:graphicFrame macro="">
      <xdr:nvGraphicFramePr>
        <xdr:cNvPr id="2" name="Chart 1">
          <a:extLst>
            <a:ext uri="{FF2B5EF4-FFF2-40B4-BE49-F238E27FC236}">
              <a16:creationId xmlns:a16="http://schemas.microsoft.com/office/drawing/2014/main" id="{C1FA3B62-CB7E-4FD9-87EF-869B80B1CD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16</xdr:col>
      <xdr:colOff>38099</xdr:colOff>
      <xdr:row>17</xdr:row>
      <xdr:rowOff>33338</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2218D790-5FA2-4245-ACF3-58CFAF2D55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2102302" cy="2761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2811788</xdr:rowOff>
    </xdr:from>
    <xdr:to>
      <xdr:col>20</xdr:col>
      <xdr:colOff>626372</xdr:colOff>
      <xdr:row>17</xdr:row>
      <xdr:rowOff>38408</xdr:rowOff>
    </xdr:to>
    <xdr:graphicFrame macro="">
      <xdr:nvGraphicFramePr>
        <xdr:cNvPr id="4" name="Chart 3">
          <a:extLst>
            <a:ext uri="{FF2B5EF4-FFF2-40B4-BE49-F238E27FC236}">
              <a16:creationId xmlns:a16="http://schemas.microsoft.com/office/drawing/2014/main" id="{2A379511-8CBA-425E-94E1-8BAB775891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472546</xdr:colOff>
      <xdr:row>18</xdr:row>
      <xdr:rowOff>146313</xdr:rowOff>
    </xdr:from>
    <xdr:to>
      <xdr:col>12</xdr:col>
      <xdr:colOff>348721</xdr:colOff>
      <xdr:row>44</xdr:row>
      <xdr:rowOff>1059</xdr:rowOff>
    </xdr:to>
    <xdr:graphicFrame macro="">
      <xdr:nvGraphicFramePr>
        <xdr:cNvPr id="2" name="Chart 1">
          <a:extLst>
            <a:ext uri="{FF2B5EF4-FFF2-40B4-BE49-F238E27FC236}">
              <a16:creationId xmlns:a16="http://schemas.microsoft.com/office/drawing/2014/main" id="{141114A5-0194-6ABB-CF66-7A25D0C3FE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16</xdr:col>
      <xdr:colOff>38099</xdr:colOff>
      <xdr:row>17</xdr:row>
      <xdr:rowOff>33338</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4EACA497-1B1F-D710-ACCF-F1DE6AF763C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2102302" cy="2761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2811788</xdr:rowOff>
    </xdr:from>
    <xdr:to>
      <xdr:col>20</xdr:col>
      <xdr:colOff>626372</xdr:colOff>
      <xdr:row>17</xdr:row>
      <xdr:rowOff>38408</xdr:rowOff>
    </xdr:to>
    <xdr:graphicFrame macro="">
      <xdr:nvGraphicFramePr>
        <xdr:cNvPr id="3" name="Chart 2">
          <a:extLst>
            <a:ext uri="{FF2B5EF4-FFF2-40B4-BE49-F238E27FC236}">
              <a16:creationId xmlns:a16="http://schemas.microsoft.com/office/drawing/2014/main" id="{45FF67CB-A9F3-9F49-6C82-3F862D7D5F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472546</xdr:colOff>
      <xdr:row>18</xdr:row>
      <xdr:rowOff>146313</xdr:rowOff>
    </xdr:from>
    <xdr:to>
      <xdr:col>12</xdr:col>
      <xdr:colOff>348721</xdr:colOff>
      <xdr:row>45</xdr:row>
      <xdr:rowOff>1059</xdr:rowOff>
    </xdr:to>
    <xdr:graphicFrame macro="">
      <xdr:nvGraphicFramePr>
        <xdr:cNvPr id="2" name="Chart 1">
          <a:extLst>
            <a:ext uri="{FF2B5EF4-FFF2-40B4-BE49-F238E27FC236}">
              <a16:creationId xmlns:a16="http://schemas.microsoft.com/office/drawing/2014/main" id="{7E069FE5-3883-4924-A29E-5DEA486D33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16</xdr:col>
      <xdr:colOff>38099</xdr:colOff>
      <xdr:row>17</xdr:row>
      <xdr:rowOff>33338</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E4A884FB-BB41-42B3-96A8-02DA9C9B410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2102302" cy="2761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2811788</xdr:rowOff>
    </xdr:from>
    <xdr:to>
      <xdr:col>20</xdr:col>
      <xdr:colOff>626372</xdr:colOff>
      <xdr:row>17</xdr:row>
      <xdr:rowOff>38408</xdr:rowOff>
    </xdr:to>
    <xdr:graphicFrame macro="">
      <xdr:nvGraphicFramePr>
        <xdr:cNvPr id="4" name="Chart 3">
          <a:extLst>
            <a:ext uri="{FF2B5EF4-FFF2-40B4-BE49-F238E27FC236}">
              <a16:creationId xmlns:a16="http://schemas.microsoft.com/office/drawing/2014/main" id="{936A6837-276B-4034-9F9A-BB7085F528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472546</xdr:colOff>
      <xdr:row>18</xdr:row>
      <xdr:rowOff>146313</xdr:rowOff>
    </xdr:from>
    <xdr:to>
      <xdr:col>12</xdr:col>
      <xdr:colOff>348721</xdr:colOff>
      <xdr:row>44</xdr:row>
      <xdr:rowOff>1059</xdr:rowOff>
    </xdr:to>
    <xdr:graphicFrame macro="">
      <xdr:nvGraphicFramePr>
        <xdr:cNvPr id="2" name="Chart 1">
          <a:extLst>
            <a:ext uri="{FF2B5EF4-FFF2-40B4-BE49-F238E27FC236}">
              <a16:creationId xmlns:a16="http://schemas.microsoft.com/office/drawing/2014/main" id="{C724B5B1-15E2-4897-8601-913E7E90D6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16</xdr:col>
      <xdr:colOff>38099</xdr:colOff>
      <xdr:row>17</xdr:row>
      <xdr:rowOff>33338</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C7398DBE-8498-4B94-9321-002EA4E1968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2102302" cy="2761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2811788</xdr:rowOff>
    </xdr:from>
    <xdr:to>
      <xdr:col>20</xdr:col>
      <xdr:colOff>626372</xdr:colOff>
      <xdr:row>17</xdr:row>
      <xdr:rowOff>38408</xdr:rowOff>
    </xdr:to>
    <xdr:graphicFrame macro="">
      <xdr:nvGraphicFramePr>
        <xdr:cNvPr id="4" name="Chart 3">
          <a:extLst>
            <a:ext uri="{FF2B5EF4-FFF2-40B4-BE49-F238E27FC236}">
              <a16:creationId xmlns:a16="http://schemas.microsoft.com/office/drawing/2014/main" id="{EFB42AAE-70F6-4E86-BD9E-CBF6254974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472546</xdr:colOff>
      <xdr:row>18</xdr:row>
      <xdr:rowOff>146313</xdr:rowOff>
    </xdr:from>
    <xdr:to>
      <xdr:col>12</xdr:col>
      <xdr:colOff>348721</xdr:colOff>
      <xdr:row>45</xdr:row>
      <xdr:rowOff>1059</xdr:rowOff>
    </xdr:to>
    <xdr:graphicFrame macro="">
      <xdr:nvGraphicFramePr>
        <xdr:cNvPr id="2" name="Chart 1">
          <a:extLst>
            <a:ext uri="{FF2B5EF4-FFF2-40B4-BE49-F238E27FC236}">
              <a16:creationId xmlns:a16="http://schemas.microsoft.com/office/drawing/2014/main" id="{5A9DCD25-0C15-4F9B-8320-7835F7AAA7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16</xdr:col>
      <xdr:colOff>38099</xdr:colOff>
      <xdr:row>17</xdr:row>
      <xdr:rowOff>33338</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27B4E7B0-0696-4563-8C5D-B3AB519CA5F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2102302" cy="2761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2811788</xdr:rowOff>
    </xdr:from>
    <xdr:to>
      <xdr:col>20</xdr:col>
      <xdr:colOff>626372</xdr:colOff>
      <xdr:row>17</xdr:row>
      <xdr:rowOff>38408</xdr:rowOff>
    </xdr:to>
    <xdr:graphicFrame macro="">
      <xdr:nvGraphicFramePr>
        <xdr:cNvPr id="4" name="Chart 3">
          <a:extLst>
            <a:ext uri="{FF2B5EF4-FFF2-40B4-BE49-F238E27FC236}">
              <a16:creationId xmlns:a16="http://schemas.microsoft.com/office/drawing/2014/main" id="{741DF7A7-F469-4723-B6A4-C07B25F8A6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472545</xdr:colOff>
      <xdr:row>18</xdr:row>
      <xdr:rowOff>146313</xdr:rowOff>
    </xdr:from>
    <xdr:to>
      <xdr:col>13</xdr:col>
      <xdr:colOff>124557</xdr:colOff>
      <xdr:row>45</xdr:row>
      <xdr:rowOff>1059</xdr:rowOff>
    </xdr:to>
    <xdr:graphicFrame macro="">
      <xdr:nvGraphicFramePr>
        <xdr:cNvPr id="2" name="Chart 1">
          <a:extLst>
            <a:ext uri="{FF2B5EF4-FFF2-40B4-BE49-F238E27FC236}">
              <a16:creationId xmlns:a16="http://schemas.microsoft.com/office/drawing/2014/main" id="{8BE1F5B0-27AE-4911-8E13-73E5A44252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16</xdr:col>
      <xdr:colOff>38099</xdr:colOff>
      <xdr:row>17</xdr:row>
      <xdr:rowOff>33338</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777B5AB6-EF81-4D9D-A23D-0F36C047890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2102302" cy="2761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2811788</xdr:rowOff>
    </xdr:from>
    <xdr:to>
      <xdr:col>20</xdr:col>
      <xdr:colOff>626372</xdr:colOff>
      <xdr:row>17</xdr:row>
      <xdr:rowOff>38408</xdr:rowOff>
    </xdr:to>
    <xdr:graphicFrame macro="">
      <xdr:nvGraphicFramePr>
        <xdr:cNvPr id="4" name="Chart 3">
          <a:extLst>
            <a:ext uri="{FF2B5EF4-FFF2-40B4-BE49-F238E27FC236}">
              <a16:creationId xmlns:a16="http://schemas.microsoft.com/office/drawing/2014/main" id="{02CEC9DA-75B1-4355-AC04-436366930F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6</xdr:col>
      <xdr:colOff>443971</xdr:colOff>
      <xdr:row>18</xdr:row>
      <xdr:rowOff>155838</xdr:rowOff>
    </xdr:from>
    <xdr:to>
      <xdr:col>13</xdr:col>
      <xdr:colOff>366713</xdr:colOff>
      <xdr:row>45</xdr:row>
      <xdr:rowOff>10584</xdr:rowOff>
    </xdr:to>
    <xdr:graphicFrame macro="">
      <xdr:nvGraphicFramePr>
        <xdr:cNvPr id="2" name="Chart 1">
          <a:extLst>
            <a:ext uri="{FF2B5EF4-FFF2-40B4-BE49-F238E27FC236}">
              <a16:creationId xmlns:a16="http://schemas.microsoft.com/office/drawing/2014/main" id="{41873F4C-865C-4C90-B29A-9C59C9347A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15</xdr:col>
      <xdr:colOff>388620</xdr:colOff>
      <xdr:row>16</xdr:row>
      <xdr:rowOff>57150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E75006E7-12F3-4168-BDFA-AEE3BC378C5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1843223" cy="259522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2811789</xdr:rowOff>
    </xdr:from>
    <xdr:to>
      <xdr:col>21</xdr:col>
      <xdr:colOff>234</xdr:colOff>
      <xdr:row>16</xdr:row>
      <xdr:rowOff>52335</xdr:rowOff>
    </xdr:to>
    <xdr:graphicFrame macro="">
      <xdr:nvGraphicFramePr>
        <xdr:cNvPr id="4" name="Chart 3">
          <a:extLst>
            <a:ext uri="{FF2B5EF4-FFF2-40B4-BE49-F238E27FC236}">
              <a16:creationId xmlns:a16="http://schemas.microsoft.com/office/drawing/2014/main" id="{11C21BAD-6333-4A3E-A0ED-AFD9B88A0B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6</xdr:col>
      <xdr:colOff>472546</xdr:colOff>
      <xdr:row>18</xdr:row>
      <xdr:rowOff>146313</xdr:rowOff>
    </xdr:from>
    <xdr:to>
      <xdr:col>12</xdr:col>
      <xdr:colOff>348721</xdr:colOff>
      <xdr:row>45</xdr:row>
      <xdr:rowOff>1059</xdr:rowOff>
    </xdr:to>
    <xdr:graphicFrame macro="">
      <xdr:nvGraphicFramePr>
        <xdr:cNvPr id="2" name="Chart 1">
          <a:extLst>
            <a:ext uri="{FF2B5EF4-FFF2-40B4-BE49-F238E27FC236}">
              <a16:creationId xmlns:a16="http://schemas.microsoft.com/office/drawing/2014/main" id="{3FF5092A-FA0C-4D5C-9F77-2CD717C860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16</xdr:col>
      <xdr:colOff>38099</xdr:colOff>
      <xdr:row>17</xdr:row>
      <xdr:rowOff>33338</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8693CEB7-1DD8-4A4F-A6B5-B5B556A94C6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2102302" cy="2761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2811788</xdr:rowOff>
    </xdr:from>
    <xdr:to>
      <xdr:col>20</xdr:col>
      <xdr:colOff>626372</xdr:colOff>
      <xdr:row>17</xdr:row>
      <xdr:rowOff>38408</xdr:rowOff>
    </xdr:to>
    <xdr:graphicFrame macro="">
      <xdr:nvGraphicFramePr>
        <xdr:cNvPr id="4" name="Chart 3">
          <a:extLst>
            <a:ext uri="{FF2B5EF4-FFF2-40B4-BE49-F238E27FC236}">
              <a16:creationId xmlns:a16="http://schemas.microsoft.com/office/drawing/2014/main" id="{B2037608-87EE-4418-9903-F8D53E7C91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6</xdr:col>
      <xdr:colOff>472546</xdr:colOff>
      <xdr:row>18</xdr:row>
      <xdr:rowOff>146313</xdr:rowOff>
    </xdr:from>
    <xdr:to>
      <xdr:col>12</xdr:col>
      <xdr:colOff>348721</xdr:colOff>
      <xdr:row>45</xdr:row>
      <xdr:rowOff>1059</xdr:rowOff>
    </xdr:to>
    <xdr:graphicFrame macro="">
      <xdr:nvGraphicFramePr>
        <xdr:cNvPr id="2" name="Chart 1">
          <a:extLst>
            <a:ext uri="{FF2B5EF4-FFF2-40B4-BE49-F238E27FC236}">
              <a16:creationId xmlns:a16="http://schemas.microsoft.com/office/drawing/2014/main" id="{C5608BB2-EA8B-4C40-8694-A9B0A28F3D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374197</xdr:colOff>
      <xdr:row>2</xdr:row>
      <xdr:rowOff>2814977</xdr:rowOff>
    </xdr:from>
    <xdr:to>
      <xdr:col>16</xdr:col>
      <xdr:colOff>38099</xdr:colOff>
      <xdr:row>17</xdr:row>
      <xdr:rowOff>33338</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7A16D0C2-8812-4B09-B210-80129F36FE6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413672" y="3195977"/>
              <a:ext cx="2102302" cy="2761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62314</xdr:colOff>
      <xdr:row>2</xdr:row>
      <xdr:rowOff>2811788</xdr:rowOff>
    </xdr:from>
    <xdr:to>
      <xdr:col>20</xdr:col>
      <xdr:colOff>626372</xdr:colOff>
      <xdr:row>17</xdr:row>
      <xdr:rowOff>38408</xdr:rowOff>
    </xdr:to>
    <xdr:graphicFrame macro="">
      <xdr:nvGraphicFramePr>
        <xdr:cNvPr id="4" name="Chart 3">
          <a:extLst>
            <a:ext uri="{FF2B5EF4-FFF2-40B4-BE49-F238E27FC236}">
              <a16:creationId xmlns:a16="http://schemas.microsoft.com/office/drawing/2014/main" id="{6F4D4D37-BBA8-42BA-805A-D9885A13ED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8.jpeg"/><Relationship Id="rId3" Type="http://schemas.openxmlformats.org/officeDocument/2006/relationships/image" Target="../media/image3.jpeg"/><Relationship Id="rId7" Type="http://schemas.openxmlformats.org/officeDocument/2006/relationships/image" Target="../media/image7.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jpeg"/><Relationship Id="rId5" Type="http://schemas.openxmlformats.org/officeDocument/2006/relationships/image" Target="../media/image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0">
  <rv s="0">
    <v>0</v>
    <v>5</v>
  </rv>
  <rv s="0">
    <v>1</v>
    <v>5</v>
  </rv>
  <rv s="0">
    <v>2</v>
    <v>5</v>
  </rv>
  <rv s="0">
    <v>3</v>
    <v>5</v>
  </rv>
  <rv s="0">
    <v>4</v>
    <v>5</v>
  </rv>
  <rv s="0">
    <v>5</v>
    <v>5</v>
  </rv>
  <rv s="0">
    <v>6</v>
    <v>5</v>
  </rv>
  <rv s="0">
    <v>7</v>
    <v>5</v>
  </rv>
  <rv s="0">
    <v>8</v>
    <v>5</v>
  </rv>
  <rv s="0">
    <v>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Y42"/>
  <sheetViews>
    <sheetView workbookViewId="0"/>
  </sheetViews>
  <sheetFormatPr defaultRowHeight="15" x14ac:dyDescent="0.25"/>
  <sheetData>
    <row r="1" spans="1:129" x14ac:dyDescent="0.25">
      <c r="A1" s="3" t="s">
        <v>0</v>
      </c>
      <c r="B1" s="3" t="s">
        <v>1</v>
      </c>
      <c r="C1" s="3" t="s">
        <v>2</v>
      </c>
      <c r="D1" s="3" t="s">
        <v>3</v>
      </c>
      <c r="E1" s="3" t="s">
        <v>4</v>
      </c>
      <c r="F1" s="3" t="s">
        <v>5</v>
      </c>
      <c r="G1" s="3" t="s">
        <v>6</v>
      </c>
      <c r="H1" s="3" t="s">
        <v>7</v>
      </c>
      <c r="I1" s="3" t="s">
        <v>8</v>
      </c>
      <c r="J1" s="3" t="s">
        <v>9</v>
      </c>
      <c r="K1" s="3" t="s">
        <v>10</v>
      </c>
      <c r="L1" s="3" t="s">
        <v>11</v>
      </c>
      <c r="M1" s="3" t="s">
        <v>12</v>
      </c>
      <c r="N1" s="3" t="s">
        <v>13</v>
      </c>
      <c r="O1" s="3" t="s">
        <v>14</v>
      </c>
      <c r="P1" s="3" t="s">
        <v>15</v>
      </c>
      <c r="Q1" s="3" t="s">
        <v>16</v>
      </c>
      <c r="R1" s="3" t="s">
        <v>17</v>
      </c>
      <c r="S1" s="3" t="s">
        <v>18</v>
      </c>
      <c r="T1" s="3" t="s">
        <v>19</v>
      </c>
      <c r="U1" s="3" t="s">
        <v>20</v>
      </c>
      <c r="V1" s="3" t="s">
        <v>21</v>
      </c>
      <c r="W1" s="3" t="s">
        <v>22</v>
      </c>
      <c r="X1" s="3" t="s">
        <v>23</v>
      </c>
      <c r="Y1" s="3" t="s">
        <v>24</v>
      </c>
      <c r="Z1" s="3" t="s">
        <v>25</v>
      </c>
      <c r="AA1" s="3" t="s">
        <v>26</v>
      </c>
      <c r="AB1" s="3" t="s">
        <v>27</v>
      </c>
      <c r="AC1" s="3" t="s">
        <v>28</v>
      </c>
      <c r="AD1" s="3" t="s">
        <v>29</v>
      </c>
      <c r="AE1" s="3" t="s">
        <v>30</v>
      </c>
      <c r="AF1" s="3" t="s">
        <v>31</v>
      </c>
      <c r="AG1" s="3" t="s">
        <v>32</v>
      </c>
      <c r="AH1" s="3" t="s">
        <v>33</v>
      </c>
      <c r="AI1" s="3" t="s">
        <v>34</v>
      </c>
      <c r="AJ1" s="3" t="s">
        <v>35</v>
      </c>
      <c r="AK1" s="3" t="s">
        <v>36</v>
      </c>
      <c r="AL1" s="3" t="s">
        <v>37</v>
      </c>
      <c r="AM1" s="3" t="s">
        <v>38</v>
      </c>
      <c r="AN1" s="3" t="s">
        <v>39</v>
      </c>
      <c r="AO1" s="3" t="s">
        <v>40</v>
      </c>
      <c r="AP1" s="3" t="s">
        <v>41</v>
      </c>
      <c r="AQ1" s="3" t="s">
        <v>42</v>
      </c>
      <c r="AR1" s="3" t="s">
        <v>43</v>
      </c>
      <c r="AS1" s="3" t="s">
        <v>44</v>
      </c>
      <c r="AT1" s="3" t="s">
        <v>45</v>
      </c>
      <c r="AU1" s="3" t="s">
        <v>46</v>
      </c>
      <c r="AV1" s="3" t="s">
        <v>47</v>
      </c>
      <c r="AW1" s="3" t="s">
        <v>48</v>
      </c>
      <c r="AX1" s="3" t="s">
        <v>49</v>
      </c>
      <c r="AY1" s="3" t="s">
        <v>50</v>
      </c>
      <c r="AZ1" s="3" t="s">
        <v>51</v>
      </c>
      <c r="BA1" s="3" t="s">
        <v>52</v>
      </c>
      <c r="BB1" s="3" t="s">
        <v>53</v>
      </c>
      <c r="BC1" s="3" t="s">
        <v>54</v>
      </c>
      <c r="BD1" s="3" t="s">
        <v>55</v>
      </c>
      <c r="BE1" s="3" t="s">
        <v>56</v>
      </c>
      <c r="BF1" s="3" t="s">
        <v>57</v>
      </c>
      <c r="BG1" s="3" t="s">
        <v>58</v>
      </c>
      <c r="BH1" s="3" t="s">
        <v>59</v>
      </c>
      <c r="BI1" s="3" t="s">
        <v>60</v>
      </c>
      <c r="BJ1" s="3" t="s">
        <v>61</v>
      </c>
      <c r="BK1" s="3" t="s">
        <v>62</v>
      </c>
      <c r="BL1" s="3" t="s">
        <v>63</v>
      </c>
      <c r="BM1" s="3" t="s">
        <v>64</v>
      </c>
      <c r="BN1" s="3" t="s">
        <v>65</v>
      </c>
      <c r="BO1" s="3" t="s">
        <v>66</v>
      </c>
      <c r="BP1" s="3" t="s">
        <v>67</v>
      </c>
      <c r="BQ1" s="3" t="s">
        <v>68</v>
      </c>
      <c r="BR1" s="3" t="s">
        <v>69</v>
      </c>
      <c r="BS1" s="3" t="s">
        <v>70</v>
      </c>
      <c r="BT1" s="3" t="s">
        <v>71</v>
      </c>
      <c r="BU1" s="3" t="s">
        <v>72</v>
      </c>
      <c r="BV1" s="3" t="s">
        <v>73</v>
      </c>
      <c r="BW1" s="3" t="s">
        <v>74</v>
      </c>
      <c r="BX1" s="3" t="s">
        <v>75</v>
      </c>
      <c r="BY1" s="3" t="s">
        <v>76</v>
      </c>
      <c r="BZ1" s="3" t="s">
        <v>77</v>
      </c>
      <c r="CA1" s="3" t="s">
        <v>78</v>
      </c>
      <c r="CB1" s="3" t="s">
        <v>79</v>
      </c>
      <c r="CC1" s="3" t="s">
        <v>80</v>
      </c>
      <c r="CD1" s="3" t="s">
        <v>81</v>
      </c>
      <c r="CE1" s="3" t="s">
        <v>82</v>
      </c>
      <c r="CF1" s="3" t="s">
        <v>83</v>
      </c>
      <c r="CG1" s="3" t="s">
        <v>84</v>
      </c>
      <c r="CH1" s="3" t="s">
        <v>85</v>
      </c>
      <c r="CI1" s="3" t="s">
        <v>86</v>
      </c>
      <c r="CJ1" s="3" t="s">
        <v>87</v>
      </c>
      <c r="CK1" s="3" t="s">
        <v>88</v>
      </c>
      <c r="CL1" s="3" t="s">
        <v>89</v>
      </c>
      <c r="CM1" s="3" t="s">
        <v>90</v>
      </c>
      <c r="CN1" s="3" t="s">
        <v>91</v>
      </c>
      <c r="CO1" s="3" t="s">
        <v>92</v>
      </c>
      <c r="CP1" s="3" t="s">
        <v>93</v>
      </c>
      <c r="CQ1" s="3" t="s">
        <v>94</v>
      </c>
      <c r="CR1" s="3" t="s">
        <v>95</v>
      </c>
      <c r="CS1" s="3" t="s">
        <v>96</v>
      </c>
      <c r="CT1" s="3" t="s">
        <v>97</v>
      </c>
      <c r="CU1" s="3" t="s">
        <v>98</v>
      </c>
      <c r="CV1" s="3" t="s">
        <v>99</v>
      </c>
      <c r="CW1" s="3" t="s">
        <v>100</v>
      </c>
      <c r="CX1" s="3" t="s">
        <v>101</v>
      </c>
      <c r="CY1" s="3" t="s">
        <v>102</v>
      </c>
      <c r="CZ1" s="3" t="s">
        <v>103</v>
      </c>
      <c r="DA1" s="3" t="s">
        <v>104</v>
      </c>
      <c r="DB1" s="3" t="s">
        <v>105</v>
      </c>
      <c r="DC1" s="3" t="s">
        <v>106</v>
      </c>
      <c r="DD1" s="3" t="s">
        <v>107</v>
      </c>
      <c r="DE1" s="3" t="s">
        <v>108</v>
      </c>
      <c r="DF1" s="3" t="s">
        <v>109</v>
      </c>
      <c r="DG1" s="3" t="s">
        <v>110</v>
      </c>
      <c r="DH1" s="3" t="s">
        <v>111</v>
      </c>
      <c r="DI1" s="3" t="s">
        <v>112</v>
      </c>
      <c r="DJ1" s="3" t="s">
        <v>113</v>
      </c>
      <c r="DK1" s="3" t="s">
        <v>114</v>
      </c>
      <c r="DL1" s="3" t="s">
        <v>115</v>
      </c>
      <c r="DM1" s="3" t="s">
        <v>116</v>
      </c>
      <c r="DN1" s="3" t="s">
        <v>117</v>
      </c>
      <c r="DO1" s="3" t="s">
        <v>118</v>
      </c>
      <c r="DP1" s="3" t="s">
        <v>119</v>
      </c>
      <c r="DQ1" s="3" t="s">
        <v>120</v>
      </c>
      <c r="DR1" s="3" t="s">
        <v>121</v>
      </c>
      <c r="DS1" s="3" t="s">
        <v>122</v>
      </c>
      <c r="DT1" s="3" t="s">
        <v>123</v>
      </c>
      <c r="DU1" s="3" t="s">
        <v>124</v>
      </c>
      <c r="DV1" s="3" t="s">
        <v>125</v>
      </c>
      <c r="DW1" s="3" t="s">
        <v>126</v>
      </c>
      <c r="DX1" s="3" t="s">
        <v>127</v>
      </c>
      <c r="DY1" s="3" t="s">
        <v>128</v>
      </c>
    </row>
    <row r="2" spans="1:129" x14ac:dyDescent="0.25">
      <c r="A2" s="3" t="s">
        <v>129</v>
      </c>
      <c r="B2" s="3" t="s">
        <v>130</v>
      </c>
      <c r="C2" s="3" t="s">
        <v>131</v>
      </c>
      <c r="D2" s="3" t="s">
        <v>132</v>
      </c>
      <c r="E2" s="3" t="s">
        <v>4</v>
      </c>
      <c r="F2" s="3" t="s">
        <v>5</v>
      </c>
      <c r="G2" s="3" t="s">
        <v>6</v>
      </c>
      <c r="H2" s="3" t="s">
        <v>133</v>
      </c>
      <c r="I2" s="3" t="s">
        <v>134</v>
      </c>
      <c r="J2" s="3" t="s">
        <v>135</v>
      </c>
      <c r="K2" s="3" t="s">
        <v>136</v>
      </c>
      <c r="L2" s="3" t="s">
        <v>137</v>
      </c>
      <c r="M2" s="3" t="s">
        <v>138</v>
      </c>
      <c r="N2" s="3" t="s">
        <v>139</v>
      </c>
      <c r="O2" s="3" t="s">
        <v>140</v>
      </c>
      <c r="P2" s="3" t="s">
        <v>141</v>
      </c>
      <c r="Q2" s="3" t="s">
        <v>142</v>
      </c>
      <c r="R2" s="3" t="s">
        <v>17</v>
      </c>
      <c r="S2" s="3" t="s">
        <v>143</v>
      </c>
      <c r="T2" s="3" t="s">
        <v>144</v>
      </c>
      <c r="U2" s="3" t="s">
        <v>145</v>
      </c>
      <c r="V2" s="3" t="s">
        <v>146</v>
      </c>
      <c r="W2" s="3" t="s">
        <v>147</v>
      </c>
      <c r="X2" s="3" t="s">
        <v>148</v>
      </c>
      <c r="Y2" s="3" t="s">
        <v>149</v>
      </c>
      <c r="Z2" s="3" t="s">
        <v>150</v>
      </c>
      <c r="AA2" s="3" t="s">
        <v>151</v>
      </c>
      <c r="AB2" s="3" t="s">
        <v>152</v>
      </c>
      <c r="AC2" s="3" t="s">
        <v>149</v>
      </c>
      <c r="AD2" s="3" t="s">
        <v>150</v>
      </c>
      <c r="AE2" s="3" t="s">
        <v>151</v>
      </c>
      <c r="AF2" s="3" t="s">
        <v>152</v>
      </c>
      <c r="AG2" s="3" t="s">
        <v>153</v>
      </c>
      <c r="AH2" s="3" t="s">
        <v>154</v>
      </c>
      <c r="AI2" s="3" t="s">
        <v>149</v>
      </c>
      <c r="AJ2" s="3" t="s">
        <v>150</v>
      </c>
      <c r="AK2" s="3" t="s">
        <v>151</v>
      </c>
      <c r="AL2" s="3" t="s">
        <v>152</v>
      </c>
      <c r="AM2" s="3" t="s">
        <v>149</v>
      </c>
      <c r="AN2" s="3" t="s">
        <v>150</v>
      </c>
      <c r="AO2" s="3" t="s">
        <v>151</v>
      </c>
      <c r="AP2" s="3" t="s">
        <v>152</v>
      </c>
      <c r="AQ2" s="3" t="s">
        <v>153</v>
      </c>
      <c r="AR2" s="3" t="s">
        <v>154</v>
      </c>
      <c r="AS2" s="3" t="s">
        <v>149</v>
      </c>
      <c r="AT2" s="3" t="s">
        <v>150</v>
      </c>
      <c r="AU2" s="3" t="s">
        <v>151</v>
      </c>
      <c r="AV2" s="3" t="s">
        <v>152</v>
      </c>
      <c r="AW2" s="3" t="s">
        <v>149</v>
      </c>
      <c r="AX2" s="3" t="s">
        <v>150</v>
      </c>
      <c r="AY2" s="3" t="s">
        <v>151</v>
      </c>
      <c r="AZ2" s="3" t="s">
        <v>152</v>
      </c>
      <c r="BA2" s="3" t="s">
        <v>153</v>
      </c>
      <c r="BB2" s="3" t="s">
        <v>154</v>
      </c>
      <c r="BC2" s="3" t="s">
        <v>149</v>
      </c>
      <c r="BD2" s="3" t="s">
        <v>150</v>
      </c>
      <c r="BE2" s="3" t="s">
        <v>151</v>
      </c>
      <c r="BF2" s="3" t="s">
        <v>152</v>
      </c>
      <c r="BG2" s="3" t="s">
        <v>149</v>
      </c>
      <c r="BH2" s="3" t="s">
        <v>150</v>
      </c>
      <c r="BI2" s="3" t="s">
        <v>151</v>
      </c>
      <c r="BJ2" s="3" t="s">
        <v>152</v>
      </c>
      <c r="BK2" s="3" t="s">
        <v>153</v>
      </c>
      <c r="BL2" s="3" t="s">
        <v>154</v>
      </c>
      <c r="BM2" s="3" t="s">
        <v>149</v>
      </c>
      <c r="BN2" s="3" t="s">
        <v>150</v>
      </c>
      <c r="BO2" s="3" t="s">
        <v>151</v>
      </c>
      <c r="BP2" s="3" t="s">
        <v>152</v>
      </c>
      <c r="BQ2" s="3" t="s">
        <v>149</v>
      </c>
      <c r="BR2" s="3" t="s">
        <v>150</v>
      </c>
      <c r="BS2" s="3" t="s">
        <v>151</v>
      </c>
      <c r="BT2" s="3" t="s">
        <v>152</v>
      </c>
      <c r="BU2" s="3" t="s">
        <v>153</v>
      </c>
      <c r="BV2" s="3" t="s">
        <v>154</v>
      </c>
      <c r="BW2" s="3" t="s">
        <v>155</v>
      </c>
      <c r="BX2" s="3" t="s">
        <v>149</v>
      </c>
      <c r="BY2" s="3" t="s">
        <v>150</v>
      </c>
      <c r="BZ2" s="3" t="s">
        <v>151</v>
      </c>
      <c r="CA2" s="3" t="s">
        <v>152</v>
      </c>
      <c r="CB2" s="3" t="s">
        <v>149</v>
      </c>
      <c r="CC2" s="3" t="s">
        <v>150</v>
      </c>
      <c r="CD2" s="3" t="s">
        <v>151</v>
      </c>
      <c r="CE2" s="3" t="s">
        <v>152</v>
      </c>
      <c r="CF2" s="3" t="s">
        <v>153</v>
      </c>
      <c r="CG2" s="3" t="s">
        <v>154</v>
      </c>
      <c r="CH2" s="3" t="s">
        <v>155</v>
      </c>
      <c r="CI2" s="3" t="s">
        <v>149</v>
      </c>
      <c r="CJ2" s="3" t="s">
        <v>150</v>
      </c>
      <c r="CK2" s="3" t="s">
        <v>151</v>
      </c>
      <c r="CL2" s="3" t="s">
        <v>152</v>
      </c>
      <c r="CM2" s="3" t="s">
        <v>149</v>
      </c>
      <c r="CN2" s="3" t="s">
        <v>150</v>
      </c>
      <c r="CO2" s="3" t="s">
        <v>151</v>
      </c>
      <c r="CP2" s="3" t="s">
        <v>152</v>
      </c>
      <c r="CQ2" s="3" t="s">
        <v>153</v>
      </c>
      <c r="CR2" s="3" t="s">
        <v>154</v>
      </c>
      <c r="CS2" s="3" t="s">
        <v>149</v>
      </c>
      <c r="CT2" s="3" t="s">
        <v>150</v>
      </c>
      <c r="CU2" s="3" t="s">
        <v>151</v>
      </c>
      <c r="CV2" s="3" t="s">
        <v>152</v>
      </c>
      <c r="CW2" s="3" t="s">
        <v>149</v>
      </c>
      <c r="CX2" s="3" t="s">
        <v>150</v>
      </c>
      <c r="CY2" s="3" t="s">
        <v>151</v>
      </c>
      <c r="CZ2" s="3" t="s">
        <v>152</v>
      </c>
      <c r="DA2" s="3" t="s">
        <v>153</v>
      </c>
      <c r="DB2" s="3" t="s">
        <v>154</v>
      </c>
      <c r="DC2" s="3" t="s">
        <v>149</v>
      </c>
      <c r="DD2" s="3" t="s">
        <v>150</v>
      </c>
      <c r="DE2" s="3" t="s">
        <v>151</v>
      </c>
      <c r="DF2" s="3" t="s">
        <v>152</v>
      </c>
      <c r="DG2" s="3" t="s">
        <v>149</v>
      </c>
      <c r="DH2" s="3" t="s">
        <v>150</v>
      </c>
      <c r="DI2" s="3" t="s">
        <v>151</v>
      </c>
      <c r="DJ2" s="3" t="s">
        <v>152</v>
      </c>
      <c r="DK2" s="3" t="s">
        <v>153</v>
      </c>
      <c r="DL2" s="3" t="s">
        <v>154</v>
      </c>
      <c r="DM2" s="3" t="s">
        <v>149</v>
      </c>
      <c r="DN2" s="3" t="s">
        <v>150</v>
      </c>
      <c r="DO2" s="3" t="s">
        <v>151</v>
      </c>
      <c r="DP2" s="3" t="s">
        <v>152</v>
      </c>
      <c r="DQ2" s="3" t="s">
        <v>149</v>
      </c>
      <c r="DR2" s="3" t="s">
        <v>150</v>
      </c>
      <c r="DS2" s="3" t="s">
        <v>151</v>
      </c>
      <c r="DT2" s="3" t="s">
        <v>152</v>
      </c>
      <c r="DU2" s="3" t="s">
        <v>153</v>
      </c>
      <c r="DV2" s="3" t="s">
        <v>154</v>
      </c>
      <c r="DW2" s="3" t="s">
        <v>156</v>
      </c>
      <c r="DX2" s="3" t="s">
        <v>157</v>
      </c>
      <c r="DY2" s="3" t="s">
        <v>128</v>
      </c>
    </row>
    <row r="3" spans="1:129" ht="240" x14ac:dyDescent="0.25">
      <c r="A3" s="1">
        <v>45740.606863425928</v>
      </c>
      <c r="B3" s="1">
        <v>45740.61109953704</v>
      </c>
      <c r="C3" s="2" t="s">
        <v>132</v>
      </c>
      <c r="D3" s="2" t="s">
        <v>158</v>
      </c>
      <c r="E3">
        <v>100</v>
      </c>
      <c r="F3">
        <v>366</v>
      </c>
      <c r="G3" s="2" t="s">
        <v>159</v>
      </c>
      <c r="H3" s="1">
        <v>45740.611116539352</v>
      </c>
      <c r="I3" s="2" t="s">
        <v>160</v>
      </c>
      <c r="J3" s="2" t="s">
        <v>161</v>
      </c>
      <c r="K3" s="2" t="s">
        <v>161</v>
      </c>
      <c r="L3" s="2" t="s">
        <v>161</v>
      </c>
      <c r="M3" s="2" t="s">
        <v>161</v>
      </c>
      <c r="N3">
        <v>30.288699999999999</v>
      </c>
      <c r="O3">
        <v>-97.739800000000002</v>
      </c>
      <c r="P3" s="2" t="s">
        <v>162</v>
      </c>
      <c r="Q3" s="2" t="s">
        <v>163</v>
      </c>
      <c r="R3">
        <v>1</v>
      </c>
      <c r="S3" s="2" t="s">
        <v>164</v>
      </c>
      <c r="T3" s="2" t="s">
        <v>165</v>
      </c>
      <c r="U3" s="2" t="s">
        <v>161</v>
      </c>
      <c r="V3" s="2" t="s">
        <v>166</v>
      </c>
      <c r="W3" s="2" t="s">
        <v>167</v>
      </c>
      <c r="X3" s="2" t="s">
        <v>161</v>
      </c>
      <c r="Y3">
        <v>23.798999999999999</v>
      </c>
      <c r="Z3">
        <v>23.798999999999999</v>
      </c>
      <c r="AA3">
        <v>23.815999999999999</v>
      </c>
      <c r="AB3">
        <v>1</v>
      </c>
      <c r="AC3">
        <v>8.4689999999999994</v>
      </c>
      <c r="AD3">
        <v>26.756</v>
      </c>
      <c r="AE3">
        <v>26.773</v>
      </c>
      <c r="AF3">
        <v>6</v>
      </c>
      <c r="AG3">
        <v>0.82</v>
      </c>
      <c r="AH3">
        <v>-0.5</v>
      </c>
      <c r="AI3" s="2" t="s">
        <v>161</v>
      </c>
      <c r="AJ3" s="2" t="s">
        <v>161</v>
      </c>
      <c r="AK3" s="2" t="s">
        <v>161</v>
      </c>
      <c r="AL3" s="2" t="s">
        <v>161</v>
      </c>
      <c r="AM3" s="2" t="s">
        <v>161</v>
      </c>
      <c r="AN3" s="2" t="s">
        <v>161</v>
      </c>
      <c r="AO3" s="2" t="s">
        <v>161</v>
      </c>
      <c r="AP3" s="2" t="s">
        <v>161</v>
      </c>
      <c r="AQ3" s="2" t="s">
        <v>161</v>
      </c>
      <c r="AR3" s="2" t="s">
        <v>161</v>
      </c>
      <c r="AS3">
        <v>20.149999999999999</v>
      </c>
      <c r="AT3">
        <v>20.149999999999999</v>
      </c>
      <c r="AU3">
        <v>20.167000000000002</v>
      </c>
      <c r="AV3">
        <v>1</v>
      </c>
      <c r="AW3">
        <v>5.6310000000000002</v>
      </c>
      <c r="AX3">
        <v>23.035</v>
      </c>
      <c r="AY3">
        <v>23.050999999999998</v>
      </c>
      <c r="AZ3">
        <v>3</v>
      </c>
      <c r="BA3">
        <v>0.83</v>
      </c>
      <c r="BB3">
        <v>-0.45</v>
      </c>
      <c r="BC3" s="2" t="s">
        <v>161</v>
      </c>
      <c r="BD3" s="2" t="s">
        <v>161</v>
      </c>
      <c r="BE3" s="2" t="s">
        <v>161</v>
      </c>
      <c r="BF3" s="2" t="s">
        <v>161</v>
      </c>
      <c r="BG3" s="2" t="s">
        <v>161</v>
      </c>
      <c r="BH3" s="2" t="s">
        <v>161</v>
      </c>
      <c r="BI3" s="2" t="s">
        <v>161</v>
      </c>
      <c r="BJ3" s="2" t="s">
        <v>161</v>
      </c>
      <c r="BK3" s="2" t="s">
        <v>161</v>
      </c>
      <c r="BL3" s="2" t="s">
        <v>161</v>
      </c>
      <c r="BM3">
        <v>18.725000000000001</v>
      </c>
      <c r="BN3">
        <v>18.725000000000001</v>
      </c>
      <c r="BO3">
        <v>18.742000000000001</v>
      </c>
      <c r="BP3">
        <v>1</v>
      </c>
      <c r="BQ3">
        <v>2.2669999999999999</v>
      </c>
      <c r="BR3">
        <v>13.231999999999999</v>
      </c>
      <c r="BS3">
        <v>13.249000000000001</v>
      </c>
      <c r="BT3">
        <v>4</v>
      </c>
      <c r="BU3">
        <v>-1.01</v>
      </c>
      <c r="BV3">
        <v>0.87</v>
      </c>
      <c r="BW3" s="2" t="s">
        <v>161</v>
      </c>
      <c r="BX3" s="2" t="s">
        <v>161</v>
      </c>
      <c r="BY3" s="2" t="s">
        <v>161</v>
      </c>
      <c r="BZ3" s="2" t="s">
        <v>161</v>
      </c>
      <c r="CA3" s="2" t="s">
        <v>161</v>
      </c>
      <c r="CB3" s="2" t="s">
        <v>161</v>
      </c>
      <c r="CC3" s="2" t="s">
        <v>161</v>
      </c>
      <c r="CD3" s="2" t="s">
        <v>161</v>
      </c>
      <c r="CE3" s="2" t="s">
        <v>161</v>
      </c>
      <c r="CF3" s="2" t="s">
        <v>161</v>
      </c>
      <c r="CG3" s="2" t="s">
        <v>161</v>
      </c>
      <c r="CH3" s="2" t="s">
        <v>161</v>
      </c>
      <c r="CI3">
        <v>20.773</v>
      </c>
      <c r="CJ3">
        <v>20.773</v>
      </c>
      <c r="CK3">
        <v>20.789000000000001</v>
      </c>
      <c r="CL3">
        <v>1</v>
      </c>
      <c r="CM3">
        <v>2.387</v>
      </c>
      <c r="CN3">
        <v>14.356999999999999</v>
      </c>
      <c r="CO3">
        <v>14.374000000000001</v>
      </c>
      <c r="CP3">
        <v>6</v>
      </c>
      <c r="CQ3">
        <v>1.5</v>
      </c>
      <c r="CR3">
        <v>0.31</v>
      </c>
      <c r="CS3" s="2" t="s">
        <v>161</v>
      </c>
      <c r="CT3" s="2" t="s">
        <v>161</v>
      </c>
      <c r="CU3" s="2" t="s">
        <v>161</v>
      </c>
      <c r="CV3" s="2" t="s">
        <v>161</v>
      </c>
      <c r="CW3" s="2" t="s">
        <v>161</v>
      </c>
      <c r="CX3" s="2" t="s">
        <v>161</v>
      </c>
      <c r="CY3" s="2" t="s">
        <v>161</v>
      </c>
      <c r="CZ3" s="2" t="s">
        <v>161</v>
      </c>
      <c r="DA3" s="2" t="s">
        <v>161</v>
      </c>
      <c r="DB3" s="2" t="s">
        <v>161</v>
      </c>
      <c r="DC3">
        <v>26.553999999999998</v>
      </c>
      <c r="DD3">
        <v>26.553999999999998</v>
      </c>
      <c r="DE3">
        <v>26.571000000000002</v>
      </c>
      <c r="DF3">
        <v>1</v>
      </c>
      <c r="DG3">
        <v>1.6759999999999999</v>
      </c>
      <c r="DH3">
        <v>9.6850000000000005</v>
      </c>
      <c r="DI3">
        <v>9.702</v>
      </c>
      <c r="DJ3">
        <v>4</v>
      </c>
      <c r="DK3">
        <v>-0.84</v>
      </c>
      <c r="DL3">
        <v>0.6</v>
      </c>
      <c r="DM3" s="2" t="s">
        <v>161</v>
      </c>
      <c r="DN3" s="2" t="s">
        <v>161</v>
      </c>
      <c r="DO3" s="2" t="s">
        <v>161</v>
      </c>
      <c r="DP3" s="2" t="s">
        <v>161</v>
      </c>
      <c r="DQ3" s="2" t="s">
        <v>161</v>
      </c>
      <c r="DR3" s="2" t="s">
        <v>161</v>
      </c>
      <c r="DS3" s="2" t="s">
        <v>161</v>
      </c>
      <c r="DT3" s="2" t="s">
        <v>161</v>
      </c>
      <c r="DU3" s="2" t="s">
        <v>161</v>
      </c>
      <c r="DV3" s="2" t="s">
        <v>161</v>
      </c>
      <c r="DW3" s="2" t="s">
        <v>168</v>
      </c>
      <c r="DX3" s="2" t="s">
        <v>169</v>
      </c>
      <c r="DY3" s="2" t="s">
        <v>161</v>
      </c>
    </row>
    <row r="4" spans="1:129" ht="45" x14ac:dyDescent="0.25">
      <c r="A4" s="1">
        <v>45740.616724537038</v>
      </c>
      <c r="B4" s="1">
        <v>45740.619722222225</v>
      </c>
      <c r="C4" s="2" t="s">
        <v>132</v>
      </c>
      <c r="D4" s="2" t="s">
        <v>170</v>
      </c>
      <c r="E4">
        <v>100</v>
      </c>
      <c r="F4">
        <v>259</v>
      </c>
      <c r="G4" s="2" t="s">
        <v>159</v>
      </c>
      <c r="H4" s="1">
        <v>45740.619738344911</v>
      </c>
      <c r="I4" s="2" t="s">
        <v>171</v>
      </c>
      <c r="J4" s="2" t="s">
        <v>161</v>
      </c>
      <c r="K4" s="2" t="s">
        <v>161</v>
      </c>
      <c r="L4" s="2" t="s">
        <v>161</v>
      </c>
      <c r="M4" s="2" t="s">
        <v>161</v>
      </c>
      <c r="N4">
        <v>33.092799999999997</v>
      </c>
      <c r="O4">
        <v>-96.645399999999995</v>
      </c>
      <c r="P4" s="2" t="s">
        <v>162</v>
      </c>
      <c r="Q4" s="2" t="s">
        <v>163</v>
      </c>
      <c r="R4">
        <v>1</v>
      </c>
      <c r="S4" s="2" t="s">
        <v>164</v>
      </c>
      <c r="T4" s="2" t="s">
        <v>172</v>
      </c>
      <c r="U4" s="2" t="s">
        <v>161</v>
      </c>
      <c r="V4" s="2" t="s">
        <v>173</v>
      </c>
      <c r="W4" s="2" t="s">
        <v>174</v>
      </c>
      <c r="X4" s="2" t="s">
        <v>161</v>
      </c>
      <c r="Y4" s="2" t="s">
        <v>161</v>
      </c>
      <c r="Z4" s="2" t="s">
        <v>161</v>
      </c>
      <c r="AA4" s="2" t="s">
        <v>161</v>
      </c>
      <c r="AB4" s="2" t="s">
        <v>161</v>
      </c>
      <c r="AC4" s="2" t="s">
        <v>161</v>
      </c>
      <c r="AD4" s="2" t="s">
        <v>161</v>
      </c>
      <c r="AE4" s="2" t="s">
        <v>161</v>
      </c>
      <c r="AF4" s="2" t="s">
        <v>161</v>
      </c>
      <c r="AG4" s="2" t="s">
        <v>161</v>
      </c>
      <c r="AH4" s="2" t="s">
        <v>161</v>
      </c>
      <c r="AI4">
        <v>22.707999999999998</v>
      </c>
      <c r="AJ4">
        <v>22.707999999999998</v>
      </c>
      <c r="AK4">
        <v>22.715</v>
      </c>
      <c r="AL4">
        <v>1</v>
      </c>
      <c r="AM4">
        <v>5.7640000000000002</v>
      </c>
      <c r="AN4">
        <v>23.533999999999999</v>
      </c>
      <c r="AO4">
        <v>23.544</v>
      </c>
      <c r="AP4">
        <v>7</v>
      </c>
      <c r="AQ4">
        <v>-1.94</v>
      </c>
      <c r="AR4">
        <v>0.94</v>
      </c>
      <c r="AS4" s="2" t="s">
        <v>161</v>
      </c>
      <c r="AT4" s="2" t="s">
        <v>161</v>
      </c>
      <c r="AU4" s="2" t="s">
        <v>161</v>
      </c>
      <c r="AV4" s="2" t="s">
        <v>161</v>
      </c>
      <c r="AW4" s="2" t="s">
        <v>161</v>
      </c>
      <c r="AX4" s="2" t="s">
        <v>161</v>
      </c>
      <c r="AY4" s="2" t="s">
        <v>161</v>
      </c>
      <c r="AZ4" s="2" t="s">
        <v>161</v>
      </c>
      <c r="BA4" s="2" t="s">
        <v>161</v>
      </c>
      <c r="BB4" s="2" t="s">
        <v>161</v>
      </c>
      <c r="BC4">
        <v>20.038</v>
      </c>
      <c r="BD4">
        <v>20.038</v>
      </c>
      <c r="BE4">
        <v>20.045999999999999</v>
      </c>
      <c r="BF4">
        <v>1</v>
      </c>
      <c r="BG4">
        <v>2.492</v>
      </c>
      <c r="BH4">
        <v>9.3559999999999999</v>
      </c>
      <c r="BI4">
        <v>9.3629999999999995</v>
      </c>
      <c r="BJ4">
        <v>5</v>
      </c>
      <c r="BK4">
        <v>-0.04</v>
      </c>
      <c r="BL4">
        <v>-0.11</v>
      </c>
      <c r="BM4" s="2" t="s">
        <v>161</v>
      </c>
      <c r="BN4" s="2" t="s">
        <v>161</v>
      </c>
      <c r="BO4" s="2" t="s">
        <v>161</v>
      </c>
      <c r="BP4" s="2" t="s">
        <v>161</v>
      </c>
      <c r="BQ4" s="2" t="s">
        <v>161</v>
      </c>
      <c r="BR4" s="2" t="s">
        <v>161</v>
      </c>
      <c r="BS4" s="2" t="s">
        <v>161</v>
      </c>
      <c r="BT4" s="2" t="s">
        <v>161</v>
      </c>
      <c r="BU4" s="2" t="s">
        <v>161</v>
      </c>
      <c r="BV4" s="2" t="s">
        <v>161</v>
      </c>
      <c r="BW4" s="2" t="s">
        <v>161</v>
      </c>
      <c r="BX4">
        <v>15.784000000000001</v>
      </c>
      <c r="BY4">
        <v>15.784000000000001</v>
      </c>
      <c r="BZ4">
        <v>15.794</v>
      </c>
      <c r="CA4">
        <v>1</v>
      </c>
      <c r="CB4">
        <v>2.1080000000000001</v>
      </c>
      <c r="CC4">
        <v>5.0529999999999999</v>
      </c>
      <c r="CD4">
        <v>5.0599999999999996</v>
      </c>
      <c r="CE4">
        <v>3</v>
      </c>
      <c r="CF4">
        <v>-2.19</v>
      </c>
      <c r="CG4">
        <v>2.0699999999999998</v>
      </c>
      <c r="CH4" s="2" t="s">
        <v>161</v>
      </c>
      <c r="CI4" s="2" t="s">
        <v>161</v>
      </c>
      <c r="CJ4" s="2" t="s">
        <v>161</v>
      </c>
      <c r="CK4" s="2" t="s">
        <v>161</v>
      </c>
      <c r="CL4" s="2" t="s">
        <v>161</v>
      </c>
      <c r="CM4" s="2" t="s">
        <v>161</v>
      </c>
      <c r="CN4" s="2" t="s">
        <v>161</v>
      </c>
      <c r="CO4" s="2" t="s">
        <v>161</v>
      </c>
      <c r="CP4" s="2" t="s">
        <v>161</v>
      </c>
      <c r="CQ4" s="2" t="s">
        <v>161</v>
      </c>
      <c r="CR4" s="2" t="s">
        <v>161</v>
      </c>
      <c r="CS4">
        <v>19.654</v>
      </c>
      <c r="CT4">
        <v>19.654</v>
      </c>
      <c r="CU4">
        <v>19.66</v>
      </c>
      <c r="CV4">
        <v>1</v>
      </c>
      <c r="CW4">
        <v>6.6890000000000001</v>
      </c>
      <c r="CX4">
        <v>14.888999999999999</v>
      </c>
      <c r="CY4">
        <v>14.9</v>
      </c>
      <c r="CZ4">
        <v>3</v>
      </c>
      <c r="DA4">
        <v>-1.08</v>
      </c>
      <c r="DB4">
        <v>1.29</v>
      </c>
      <c r="DC4" s="2" t="s">
        <v>161</v>
      </c>
      <c r="DD4" s="2" t="s">
        <v>161</v>
      </c>
      <c r="DE4" s="2" t="s">
        <v>161</v>
      </c>
      <c r="DF4" s="2" t="s">
        <v>161</v>
      </c>
      <c r="DG4" s="2" t="s">
        <v>161</v>
      </c>
      <c r="DH4" s="2" t="s">
        <v>161</v>
      </c>
      <c r="DI4" s="2" t="s">
        <v>161</v>
      </c>
      <c r="DJ4" s="2" t="s">
        <v>161</v>
      </c>
      <c r="DK4" s="2" t="s">
        <v>161</v>
      </c>
      <c r="DL4" s="2" t="s">
        <v>161</v>
      </c>
      <c r="DM4">
        <v>16.669</v>
      </c>
      <c r="DN4">
        <v>16.669</v>
      </c>
      <c r="DO4">
        <v>16.675999999999998</v>
      </c>
      <c r="DP4">
        <v>1</v>
      </c>
      <c r="DQ4">
        <v>2.5059999999999998</v>
      </c>
      <c r="DR4">
        <v>8.2200000000000006</v>
      </c>
      <c r="DS4">
        <v>8.2279999999999998</v>
      </c>
      <c r="DT4">
        <v>4</v>
      </c>
      <c r="DU4">
        <v>1.5</v>
      </c>
      <c r="DV4">
        <v>1.31</v>
      </c>
      <c r="DW4" s="2" t="s">
        <v>161</v>
      </c>
      <c r="DX4" s="2" t="s">
        <v>161</v>
      </c>
      <c r="DY4" s="2" t="s">
        <v>161</v>
      </c>
    </row>
    <row r="5" spans="1:129" ht="105" x14ac:dyDescent="0.25">
      <c r="A5" s="1">
        <v>45740.646053240744</v>
      </c>
      <c r="B5" s="1">
        <v>45740.648425925923</v>
      </c>
      <c r="C5" s="2" t="s">
        <v>132</v>
      </c>
      <c r="D5" s="2" t="s">
        <v>175</v>
      </c>
      <c r="E5">
        <v>100</v>
      </c>
      <c r="F5">
        <v>205</v>
      </c>
      <c r="G5" s="2" t="s">
        <v>159</v>
      </c>
      <c r="H5" s="1">
        <v>45740.648440196761</v>
      </c>
      <c r="I5" s="2" t="s">
        <v>176</v>
      </c>
      <c r="J5" s="2" t="s">
        <v>161</v>
      </c>
      <c r="K5" s="2" t="s">
        <v>161</v>
      </c>
      <c r="L5" s="2" t="s">
        <v>161</v>
      </c>
      <c r="M5" s="2" t="s">
        <v>161</v>
      </c>
      <c r="N5">
        <v>30.288699999999999</v>
      </c>
      <c r="O5">
        <v>-97.739800000000002</v>
      </c>
      <c r="P5" s="2" t="s">
        <v>162</v>
      </c>
      <c r="Q5" s="2" t="s">
        <v>163</v>
      </c>
      <c r="R5">
        <v>0.89999997615814209</v>
      </c>
      <c r="S5" s="2" t="s">
        <v>164</v>
      </c>
      <c r="T5" s="2" t="s">
        <v>165</v>
      </c>
      <c r="U5" s="2" t="s">
        <v>161</v>
      </c>
      <c r="V5" s="2" t="s">
        <v>166</v>
      </c>
      <c r="W5" s="2" t="s">
        <v>177</v>
      </c>
      <c r="X5" s="2" t="s">
        <v>161</v>
      </c>
      <c r="Y5" s="2" t="s">
        <v>161</v>
      </c>
      <c r="Z5" s="2" t="s">
        <v>161</v>
      </c>
      <c r="AA5" s="2" t="s">
        <v>161</v>
      </c>
      <c r="AB5" s="2" t="s">
        <v>161</v>
      </c>
      <c r="AC5" s="2" t="s">
        <v>161</v>
      </c>
      <c r="AD5" s="2" t="s">
        <v>161</v>
      </c>
      <c r="AE5" s="2" t="s">
        <v>161</v>
      </c>
      <c r="AF5" s="2" t="s">
        <v>161</v>
      </c>
      <c r="AG5" s="2" t="s">
        <v>161</v>
      </c>
      <c r="AH5" s="2" t="s">
        <v>161</v>
      </c>
      <c r="AI5">
        <v>25.93</v>
      </c>
      <c r="AJ5">
        <v>25.93</v>
      </c>
      <c r="AK5">
        <v>25.937000000000001</v>
      </c>
      <c r="AL5">
        <v>1</v>
      </c>
      <c r="AM5">
        <v>3.194</v>
      </c>
      <c r="AN5">
        <v>14.144</v>
      </c>
      <c r="AO5">
        <v>14.148999999999999</v>
      </c>
      <c r="AP5">
        <v>7</v>
      </c>
      <c r="AQ5">
        <v>-1</v>
      </c>
      <c r="AR5">
        <v>-0.84</v>
      </c>
      <c r="AS5" s="2" t="s">
        <v>161</v>
      </c>
      <c r="AT5" s="2" t="s">
        <v>161</v>
      </c>
      <c r="AU5" s="2" t="s">
        <v>161</v>
      </c>
      <c r="AV5" s="2" t="s">
        <v>161</v>
      </c>
      <c r="AW5" s="2" t="s">
        <v>161</v>
      </c>
      <c r="AX5" s="2" t="s">
        <v>161</v>
      </c>
      <c r="AY5" s="2" t="s">
        <v>161</v>
      </c>
      <c r="AZ5" s="2" t="s">
        <v>161</v>
      </c>
      <c r="BA5" s="2" t="s">
        <v>161</v>
      </c>
      <c r="BB5" s="2" t="s">
        <v>161</v>
      </c>
      <c r="BC5">
        <v>19.13</v>
      </c>
      <c r="BD5">
        <v>19.13</v>
      </c>
      <c r="BE5">
        <v>19.135999999999999</v>
      </c>
      <c r="BF5">
        <v>1</v>
      </c>
      <c r="BG5">
        <v>4.3609999999999998</v>
      </c>
      <c r="BH5">
        <v>7.2110000000000003</v>
      </c>
      <c r="BI5">
        <v>7.2160000000000002</v>
      </c>
      <c r="BJ5">
        <v>3</v>
      </c>
      <c r="BK5">
        <v>0.78</v>
      </c>
      <c r="BL5">
        <v>0.86</v>
      </c>
      <c r="BM5">
        <v>16.341999999999999</v>
      </c>
      <c r="BN5">
        <v>16.341999999999999</v>
      </c>
      <c r="BO5">
        <v>16.347000000000001</v>
      </c>
      <c r="BP5">
        <v>1</v>
      </c>
      <c r="BQ5">
        <v>2.0009999999999999</v>
      </c>
      <c r="BR5">
        <v>4.1820000000000004</v>
      </c>
      <c r="BS5">
        <v>4.1870000000000003</v>
      </c>
      <c r="BT5">
        <v>3</v>
      </c>
      <c r="BU5">
        <v>-0.83</v>
      </c>
      <c r="BV5">
        <v>0.99</v>
      </c>
      <c r="BW5" s="2" t="s">
        <v>161</v>
      </c>
      <c r="BX5" s="2" t="s">
        <v>161</v>
      </c>
      <c r="BY5" s="2" t="s">
        <v>161</v>
      </c>
      <c r="BZ5" s="2" t="s">
        <v>161</v>
      </c>
      <c r="CA5" s="2" t="s">
        <v>161</v>
      </c>
      <c r="CB5" s="2" t="s">
        <v>161</v>
      </c>
      <c r="CC5" s="2" t="s">
        <v>161</v>
      </c>
      <c r="CD5" s="2" t="s">
        <v>161</v>
      </c>
      <c r="CE5" s="2" t="s">
        <v>161</v>
      </c>
      <c r="CF5" s="2" t="s">
        <v>161</v>
      </c>
      <c r="CG5" s="2" t="s">
        <v>161</v>
      </c>
      <c r="CH5" s="2" t="s">
        <v>161</v>
      </c>
      <c r="CI5">
        <v>15.475</v>
      </c>
      <c r="CJ5">
        <v>15.475</v>
      </c>
      <c r="CK5">
        <v>15.481</v>
      </c>
      <c r="CL5">
        <v>1</v>
      </c>
      <c r="CM5">
        <v>3.2789999999999999</v>
      </c>
      <c r="CN5">
        <v>6.3280000000000003</v>
      </c>
      <c r="CO5">
        <v>6.3339999999999996</v>
      </c>
      <c r="CP5">
        <v>3</v>
      </c>
      <c r="CQ5">
        <v>1.56</v>
      </c>
      <c r="CR5">
        <v>0.5</v>
      </c>
      <c r="CS5" s="2" t="s">
        <v>161</v>
      </c>
      <c r="CT5" s="2" t="s">
        <v>161</v>
      </c>
      <c r="CU5" s="2" t="s">
        <v>161</v>
      </c>
      <c r="CV5" s="2" t="s">
        <v>161</v>
      </c>
      <c r="CW5" s="2" t="s">
        <v>161</v>
      </c>
      <c r="CX5" s="2" t="s">
        <v>161</v>
      </c>
      <c r="CY5" s="2" t="s">
        <v>161</v>
      </c>
      <c r="CZ5" s="2" t="s">
        <v>161</v>
      </c>
      <c r="DA5" s="2" t="s">
        <v>161</v>
      </c>
      <c r="DB5" s="2" t="s">
        <v>161</v>
      </c>
      <c r="DC5" s="2" t="s">
        <v>161</v>
      </c>
      <c r="DD5" s="2" t="s">
        <v>161</v>
      </c>
      <c r="DE5" s="2" t="s">
        <v>161</v>
      </c>
      <c r="DF5" s="2" t="s">
        <v>161</v>
      </c>
      <c r="DG5" s="2" t="s">
        <v>161</v>
      </c>
      <c r="DH5" s="2" t="s">
        <v>161</v>
      </c>
      <c r="DI5" s="2" t="s">
        <v>161</v>
      </c>
      <c r="DJ5" s="2" t="s">
        <v>161</v>
      </c>
      <c r="DK5" s="2" t="s">
        <v>161</v>
      </c>
      <c r="DL5" s="2" t="s">
        <v>161</v>
      </c>
      <c r="DM5">
        <v>16.065000000000001</v>
      </c>
      <c r="DN5">
        <v>16.065000000000001</v>
      </c>
      <c r="DO5">
        <v>16.07</v>
      </c>
      <c r="DP5">
        <v>1</v>
      </c>
      <c r="DQ5">
        <v>2.5510000000000002</v>
      </c>
      <c r="DR5">
        <v>7.1180000000000003</v>
      </c>
      <c r="DS5">
        <v>7.1230000000000002</v>
      </c>
      <c r="DT5">
        <v>5</v>
      </c>
      <c r="DU5">
        <v>-0.55000000000000004</v>
      </c>
      <c r="DV5">
        <v>0.78</v>
      </c>
      <c r="DW5" s="2" t="s">
        <v>161</v>
      </c>
      <c r="DX5" s="2" t="s">
        <v>178</v>
      </c>
      <c r="DY5" s="2" t="s">
        <v>161</v>
      </c>
    </row>
    <row r="6" spans="1:129" ht="60" x14ac:dyDescent="0.25">
      <c r="A6" s="1">
        <v>45740.659155092595</v>
      </c>
      <c r="B6" s="1">
        <v>45740.695069444446</v>
      </c>
      <c r="C6" s="2" t="s">
        <v>132</v>
      </c>
      <c r="D6" s="2" t="s">
        <v>170</v>
      </c>
      <c r="E6">
        <v>100</v>
      </c>
      <c r="F6">
        <v>3103</v>
      </c>
      <c r="G6" s="2" t="s">
        <v>159</v>
      </c>
      <c r="H6" s="1">
        <v>45740.695085856481</v>
      </c>
      <c r="I6" s="2" t="s">
        <v>179</v>
      </c>
      <c r="J6" s="2" t="s">
        <v>161</v>
      </c>
      <c r="K6" s="2" t="s">
        <v>161</v>
      </c>
      <c r="L6" s="2" t="s">
        <v>161</v>
      </c>
      <c r="M6" s="2" t="s">
        <v>161</v>
      </c>
      <c r="N6">
        <v>33.092799999999997</v>
      </c>
      <c r="O6">
        <v>-96.645399999999995</v>
      </c>
      <c r="P6" s="2" t="s">
        <v>162</v>
      </c>
      <c r="Q6" s="2" t="s">
        <v>163</v>
      </c>
      <c r="R6">
        <v>1</v>
      </c>
      <c r="S6" s="2" t="s">
        <v>164</v>
      </c>
      <c r="T6" s="2" t="s">
        <v>165</v>
      </c>
      <c r="U6" s="2" t="s">
        <v>161</v>
      </c>
      <c r="V6" s="2" t="s">
        <v>180</v>
      </c>
      <c r="W6" s="2" t="s">
        <v>181</v>
      </c>
      <c r="X6" s="2" t="s">
        <v>182</v>
      </c>
      <c r="Y6">
        <v>48.444000000000003</v>
      </c>
      <c r="Z6">
        <v>48.444000000000003</v>
      </c>
      <c r="AA6">
        <v>48.454000000000001</v>
      </c>
      <c r="AB6">
        <v>1</v>
      </c>
      <c r="AC6">
        <v>6.5110000000000001</v>
      </c>
      <c r="AD6">
        <v>24.709</v>
      </c>
      <c r="AE6">
        <v>24.718</v>
      </c>
      <c r="AF6">
        <v>6</v>
      </c>
      <c r="AG6">
        <v>2.31</v>
      </c>
      <c r="AH6">
        <v>2.4700000000000002</v>
      </c>
      <c r="AI6" s="2" t="s">
        <v>161</v>
      </c>
      <c r="AJ6" s="2" t="s">
        <v>161</v>
      </c>
      <c r="AK6" s="2" t="s">
        <v>161</v>
      </c>
      <c r="AL6" s="2" t="s">
        <v>161</v>
      </c>
      <c r="AM6" s="2" t="s">
        <v>161</v>
      </c>
      <c r="AN6" s="2" t="s">
        <v>161</v>
      </c>
      <c r="AO6" s="2" t="s">
        <v>161</v>
      </c>
      <c r="AP6" s="2" t="s">
        <v>161</v>
      </c>
      <c r="AQ6" s="2" t="s">
        <v>161</v>
      </c>
      <c r="AR6" s="2" t="s">
        <v>161</v>
      </c>
      <c r="AS6">
        <v>17.879000000000001</v>
      </c>
      <c r="AT6">
        <v>17.879000000000001</v>
      </c>
      <c r="AU6">
        <v>17.885999999999999</v>
      </c>
      <c r="AV6">
        <v>1</v>
      </c>
      <c r="AW6">
        <v>3.653</v>
      </c>
      <c r="AX6">
        <v>7.2089999999999996</v>
      </c>
      <c r="AY6">
        <v>7.218</v>
      </c>
      <c r="AZ6">
        <v>3</v>
      </c>
      <c r="BA6">
        <v>2.2200000000000002</v>
      </c>
      <c r="BB6">
        <v>2.06</v>
      </c>
      <c r="BC6" s="2" t="s">
        <v>161</v>
      </c>
      <c r="BD6" s="2" t="s">
        <v>161</v>
      </c>
      <c r="BE6" s="2" t="s">
        <v>161</v>
      </c>
      <c r="BF6" s="2" t="s">
        <v>161</v>
      </c>
      <c r="BG6" s="2" t="s">
        <v>161</v>
      </c>
      <c r="BH6" s="2" t="s">
        <v>161</v>
      </c>
      <c r="BI6" s="2" t="s">
        <v>161</v>
      </c>
      <c r="BJ6" s="2" t="s">
        <v>161</v>
      </c>
      <c r="BK6" s="2" t="s">
        <v>161</v>
      </c>
      <c r="BL6" s="2" t="s">
        <v>161</v>
      </c>
      <c r="BM6" s="2" t="s">
        <v>161</v>
      </c>
      <c r="BN6" s="2" t="s">
        <v>161</v>
      </c>
      <c r="BO6" s="2" t="s">
        <v>161</v>
      </c>
      <c r="BP6" s="2" t="s">
        <v>161</v>
      </c>
      <c r="BQ6" s="2" t="s">
        <v>161</v>
      </c>
      <c r="BR6" s="2" t="s">
        <v>161</v>
      </c>
      <c r="BS6" s="2" t="s">
        <v>161</v>
      </c>
      <c r="BT6" s="2" t="s">
        <v>161</v>
      </c>
      <c r="BU6" s="2" t="s">
        <v>161</v>
      </c>
      <c r="BV6" s="2" t="s">
        <v>161</v>
      </c>
      <c r="BW6" s="2" t="s">
        <v>161</v>
      </c>
      <c r="BX6">
        <v>16.167999999999999</v>
      </c>
      <c r="BY6">
        <v>16.167999999999999</v>
      </c>
      <c r="BZ6">
        <v>16.53</v>
      </c>
      <c r="CA6">
        <v>1</v>
      </c>
      <c r="CB6">
        <v>5.7590000000000003</v>
      </c>
      <c r="CC6">
        <v>36.42</v>
      </c>
      <c r="CD6">
        <v>36.427</v>
      </c>
      <c r="CE6">
        <v>5</v>
      </c>
      <c r="CF6">
        <v>0.34</v>
      </c>
      <c r="CG6">
        <v>0.6</v>
      </c>
      <c r="CH6" s="2" t="s">
        <v>161</v>
      </c>
      <c r="CI6" s="2" t="s">
        <v>161</v>
      </c>
      <c r="CJ6" s="2" t="s">
        <v>161</v>
      </c>
      <c r="CK6" s="2" t="s">
        <v>161</v>
      </c>
      <c r="CL6" s="2" t="s">
        <v>161</v>
      </c>
      <c r="CM6" s="2" t="s">
        <v>161</v>
      </c>
      <c r="CN6" s="2" t="s">
        <v>161</v>
      </c>
      <c r="CO6" s="2" t="s">
        <v>161</v>
      </c>
      <c r="CP6" s="2" t="s">
        <v>161</v>
      </c>
      <c r="CQ6" s="2" t="s">
        <v>161</v>
      </c>
      <c r="CR6" s="2" t="s">
        <v>161</v>
      </c>
      <c r="CS6">
        <v>19.036999999999999</v>
      </c>
      <c r="CT6">
        <v>19.036999999999999</v>
      </c>
      <c r="CU6">
        <v>19.047999999999998</v>
      </c>
      <c r="CV6">
        <v>1</v>
      </c>
      <c r="CW6">
        <v>5.665</v>
      </c>
      <c r="CX6">
        <v>14.769</v>
      </c>
      <c r="CY6">
        <v>14.776999999999999</v>
      </c>
      <c r="CZ6">
        <v>6</v>
      </c>
      <c r="DA6">
        <v>-0.23</v>
      </c>
      <c r="DB6">
        <v>-0.25</v>
      </c>
      <c r="DC6">
        <v>17.952999999999999</v>
      </c>
      <c r="DD6">
        <v>17.952999999999999</v>
      </c>
      <c r="DE6">
        <v>17.962</v>
      </c>
      <c r="DF6">
        <v>1</v>
      </c>
      <c r="DG6">
        <v>2.3570000000000002</v>
      </c>
      <c r="DH6">
        <v>13.061</v>
      </c>
      <c r="DI6">
        <v>13.071</v>
      </c>
      <c r="DJ6">
        <v>8</v>
      </c>
      <c r="DK6">
        <v>1.9</v>
      </c>
      <c r="DL6">
        <v>1.95</v>
      </c>
      <c r="DM6" s="2" t="s">
        <v>161</v>
      </c>
      <c r="DN6" s="2" t="s">
        <v>161</v>
      </c>
      <c r="DO6" s="2" t="s">
        <v>161</v>
      </c>
      <c r="DP6" s="2" t="s">
        <v>161</v>
      </c>
      <c r="DQ6" s="2" t="s">
        <v>161</v>
      </c>
      <c r="DR6" s="2" t="s">
        <v>161</v>
      </c>
      <c r="DS6" s="2" t="s">
        <v>161</v>
      </c>
      <c r="DT6" s="2" t="s">
        <v>161</v>
      </c>
      <c r="DU6" s="2" t="s">
        <v>161</v>
      </c>
      <c r="DV6" s="2" t="s">
        <v>161</v>
      </c>
      <c r="DW6" s="2" t="s">
        <v>183</v>
      </c>
      <c r="DX6" s="2" t="s">
        <v>184</v>
      </c>
      <c r="DY6" s="2" t="s">
        <v>161</v>
      </c>
    </row>
    <row r="7" spans="1:129" ht="45" x14ac:dyDescent="0.25">
      <c r="A7" s="1">
        <v>45740.78329861111</v>
      </c>
      <c r="B7" s="1">
        <v>45740.785717592589</v>
      </c>
      <c r="C7" s="2" t="s">
        <v>132</v>
      </c>
      <c r="D7" s="2" t="s">
        <v>185</v>
      </c>
      <c r="E7">
        <v>100</v>
      </c>
      <c r="F7">
        <v>209</v>
      </c>
      <c r="G7" s="2" t="s">
        <v>159</v>
      </c>
      <c r="H7" s="1">
        <v>45740.78573491898</v>
      </c>
      <c r="I7" s="2" t="s">
        <v>186</v>
      </c>
      <c r="J7" s="2" t="s">
        <v>161</v>
      </c>
      <c r="K7" s="2" t="s">
        <v>161</v>
      </c>
      <c r="L7" s="2" t="s">
        <v>161</v>
      </c>
      <c r="M7" s="2" t="s">
        <v>161</v>
      </c>
      <c r="N7">
        <v>30.262699999999999</v>
      </c>
      <c r="O7">
        <v>-97.746700000000004</v>
      </c>
      <c r="P7" s="2" t="s">
        <v>162</v>
      </c>
      <c r="Q7" s="2" t="s">
        <v>163</v>
      </c>
      <c r="R7">
        <v>0.89999997615814209</v>
      </c>
      <c r="S7" s="2" t="s">
        <v>164</v>
      </c>
      <c r="T7" s="2" t="s">
        <v>172</v>
      </c>
      <c r="U7" s="2" t="s">
        <v>161</v>
      </c>
      <c r="V7" s="2" t="s">
        <v>166</v>
      </c>
      <c r="W7" s="2" t="s">
        <v>187</v>
      </c>
      <c r="X7" s="2" t="s">
        <v>161</v>
      </c>
      <c r="Y7">
        <v>18.497</v>
      </c>
      <c r="Z7">
        <v>18.497</v>
      </c>
      <c r="AA7">
        <v>18.504000000000001</v>
      </c>
      <c r="AB7">
        <v>1</v>
      </c>
      <c r="AC7">
        <v>3.1179999999999999</v>
      </c>
      <c r="AD7">
        <v>7.9050000000000002</v>
      </c>
      <c r="AE7">
        <v>7.9119999999999999</v>
      </c>
      <c r="AF7">
        <v>3</v>
      </c>
      <c r="AG7">
        <v>0.32</v>
      </c>
      <c r="AH7">
        <v>-0.68</v>
      </c>
      <c r="AI7" s="2" t="s">
        <v>161</v>
      </c>
      <c r="AJ7" s="2" t="s">
        <v>161</v>
      </c>
      <c r="AK7" s="2" t="s">
        <v>161</v>
      </c>
      <c r="AL7" s="2" t="s">
        <v>161</v>
      </c>
      <c r="AM7" s="2" t="s">
        <v>161</v>
      </c>
      <c r="AN7" s="2" t="s">
        <v>161</v>
      </c>
      <c r="AO7" s="2" t="s">
        <v>161</v>
      </c>
      <c r="AP7" s="2" t="s">
        <v>161</v>
      </c>
      <c r="AQ7" s="2" t="s">
        <v>161</v>
      </c>
      <c r="AR7" s="2" t="s">
        <v>161</v>
      </c>
      <c r="AS7">
        <v>16.399000000000001</v>
      </c>
      <c r="AT7">
        <v>16.399000000000001</v>
      </c>
      <c r="AU7">
        <v>16.405999999999999</v>
      </c>
      <c r="AV7">
        <v>1</v>
      </c>
      <c r="AW7">
        <v>2.8140000000000001</v>
      </c>
      <c r="AX7">
        <v>12.409000000000001</v>
      </c>
      <c r="AY7">
        <v>12.414999999999999</v>
      </c>
      <c r="AZ7">
        <v>9</v>
      </c>
      <c r="BA7">
        <v>0.67</v>
      </c>
      <c r="BB7">
        <v>-0.65</v>
      </c>
      <c r="BC7" s="2" t="s">
        <v>161</v>
      </c>
      <c r="BD7" s="2" t="s">
        <v>161</v>
      </c>
      <c r="BE7" s="2" t="s">
        <v>161</v>
      </c>
      <c r="BF7" s="2" t="s">
        <v>161</v>
      </c>
      <c r="BG7" s="2" t="s">
        <v>161</v>
      </c>
      <c r="BH7" s="2" t="s">
        <v>161</v>
      </c>
      <c r="BI7" s="2" t="s">
        <v>161</v>
      </c>
      <c r="BJ7" s="2" t="s">
        <v>161</v>
      </c>
      <c r="BK7" s="2" t="s">
        <v>161</v>
      </c>
      <c r="BL7" s="2" t="s">
        <v>161</v>
      </c>
      <c r="BM7" s="2" t="s">
        <v>161</v>
      </c>
      <c r="BN7" s="2" t="s">
        <v>161</v>
      </c>
      <c r="BO7" s="2" t="s">
        <v>161</v>
      </c>
      <c r="BP7" s="2" t="s">
        <v>161</v>
      </c>
      <c r="BQ7" s="2" t="s">
        <v>161</v>
      </c>
      <c r="BR7" s="2" t="s">
        <v>161</v>
      </c>
      <c r="BS7" s="2" t="s">
        <v>161</v>
      </c>
      <c r="BT7" s="2" t="s">
        <v>161</v>
      </c>
      <c r="BU7" s="2" t="s">
        <v>161</v>
      </c>
      <c r="BV7" s="2" t="s">
        <v>161</v>
      </c>
      <c r="BW7" s="2" t="s">
        <v>161</v>
      </c>
      <c r="BX7">
        <v>15.943</v>
      </c>
      <c r="BY7">
        <v>15.943</v>
      </c>
      <c r="BZ7">
        <v>15.949</v>
      </c>
      <c r="CA7">
        <v>1</v>
      </c>
      <c r="CB7">
        <v>3.4359999999999999</v>
      </c>
      <c r="CC7">
        <v>7.1840000000000002</v>
      </c>
      <c r="CD7">
        <v>7.1909999999999998</v>
      </c>
      <c r="CE7">
        <v>4</v>
      </c>
      <c r="CF7">
        <v>0.27</v>
      </c>
      <c r="CG7">
        <v>0.87</v>
      </c>
      <c r="CH7" s="2" t="s">
        <v>161</v>
      </c>
      <c r="CI7" s="2" t="s">
        <v>161</v>
      </c>
      <c r="CJ7" s="2" t="s">
        <v>161</v>
      </c>
      <c r="CK7" s="2" t="s">
        <v>161</v>
      </c>
      <c r="CL7" s="2" t="s">
        <v>161</v>
      </c>
      <c r="CM7" s="2" t="s">
        <v>161</v>
      </c>
      <c r="CN7" s="2" t="s">
        <v>161</v>
      </c>
      <c r="CO7" s="2" t="s">
        <v>161</v>
      </c>
      <c r="CP7" s="2" t="s">
        <v>161</v>
      </c>
      <c r="CQ7" s="2" t="s">
        <v>161</v>
      </c>
      <c r="CR7" s="2" t="s">
        <v>161</v>
      </c>
      <c r="CS7">
        <v>15.497</v>
      </c>
      <c r="CT7">
        <v>15.497</v>
      </c>
      <c r="CU7">
        <v>15.503</v>
      </c>
      <c r="CV7">
        <v>1</v>
      </c>
      <c r="CW7">
        <v>3.6309999999999998</v>
      </c>
      <c r="CX7">
        <v>5.3490000000000002</v>
      </c>
      <c r="CY7">
        <v>5.3529999999999998</v>
      </c>
      <c r="CZ7">
        <v>3</v>
      </c>
      <c r="DA7">
        <v>-0.56000000000000005</v>
      </c>
      <c r="DB7">
        <v>0.24</v>
      </c>
      <c r="DC7" s="2" t="s">
        <v>161</v>
      </c>
      <c r="DD7" s="2" t="s">
        <v>161</v>
      </c>
      <c r="DE7" s="2" t="s">
        <v>161</v>
      </c>
      <c r="DF7" s="2" t="s">
        <v>161</v>
      </c>
      <c r="DG7" s="2" t="s">
        <v>161</v>
      </c>
      <c r="DH7" s="2" t="s">
        <v>161</v>
      </c>
      <c r="DI7" s="2" t="s">
        <v>161</v>
      </c>
      <c r="DJ7" s="2" t="s">
        <v>161</v>
      </c>
      <c r="DK7" s="2" t="s">
        <v>161</v>
      </c>
      <c r="DL7" s="2" t="s">
        <v>161</v>
      </c>
      <c r="DM7">
        <v>19.375</v>
      </c>
      <c r="DN7">
        <v>19.375</v>
      </c>
      <c r="DO7">
        <v>19.381</v>
      </c>
      <c r="DP7">
        <v>1</v>
      </c>
      <c r="DQ7">
        <v>1.409</v>
      </c>
      <c r="DR7">
        <v>4.9160000000000004</v>
      </c>
      <c r="DS7">
        <v>4.9219999999999997</v>
      </c>
      <c r="DT7">
        <v>5</v>
      </c>
      <c r="DU7">
        <v>-0.62</v>
      </c>
      <c r="DV7">
        <v>-0.37</v>
      </c>
      <c r="DW7" s="2" t="s">
        <v>161</v>
      </c>
      <c r="DX7" s="2" t="s">
        <v>161</v>
      </c>
      <c r="DY7" s="2" t="s">
        <v>161</v>
      </c>
    </row>
    <row r="8" spans="1:129" ht="195" x14ac:dyDescent="0.25">
      <c r="A8" s="1">
        <v>45741.584155092591</v>
      </c>
      <c r="B8" s="1">
        <v>45741.591967592591</v>
      </c>
      <c r="C8" s="2" t="s">
        <v>132</v>
      </c>
      <c r="D8" s="2" t="s">
        <v>188</v>
      </c>
      <c r="E8">
        <v>100</v>
      </c>
      <c r="F8">
        <v>675</v>
      </c>
      <c r="G8" s="2" t="s">
        <v>159</v>
      </c>
      <c r="H8" s="1">
        <v>45741.591983634258</v>
      </c>
      <c r="I8" s="2" t="s">
        <v>189</v>
      </c>
      <c r="J8" s="2" t="s">
        <v>161</v>
      </c>
      <c r="K8" s="2" t="s">
        <v>161</v>
      </c>
      <c r="L8" s="2" t="s">
        <v>161</v>
      </c>
      <c r="M8" s="2" t="s">
        <v>161</v>
      </c>
      <c r="N8">
        <v>30.288699999999999</v>
      </c>
      <c r="O8">
        <v>-97.739800000000002</v>
      </c>
      <c r="P8" s="2" t="s">
        <v>162</v>
      </c>
      <c r="Q8" s="2" t="s">
        <v>163</v>
      </c>
      <c r="R8">
        <v>0.80000001192092896</v>
      </c>
      <c r="S8" s="2" t="s">
        <v>164</v>
      </c>
      <c r="T8" s="2" t="s">
        <v>172</v>
      </c>
      <c r="U8" s="2" t="s">
        <v>161</v>
      </c>
      <c r="V8" s="2" t="s">
        <v>166</v>
      </c>
      <c r="W8" s="2" t="s">
        <v>190</v>
      </c>
      <c r="X8" s="2" t="s">
        <v>161</v>
      </c>
      <c r="Y8" s="2" t="s">
        <v>161</v>
      </c>
      <c r="Z8" s="2" t="s">
        <v>161</v>
      </c>
      <c r="AA8" s="2" t="s">
        <v>161</v>
      </c>
      <c r="AB8" s="2" t="s">
        <v>161</v>
      </c>
      <c r="AC8" s="2" t="s">
        <v>161</v>
      </c>
      <c r="AD8" s="2" t="s">
        <v>161</v>
      </c>
      <c r="AE8" s="2" t="s">
        <v>161</v>
      </c>
      <c r="AF8" s="2" t="s">
        <v>161</v>
      </c>
      <c r="AG8" s="2" t="s">
        <v>161</v>
      </c>
      <c r="AH8" s="2" t="s">
        <v>161</v>
      </c>
      <c r="AI8">
        <v>30.462</v>
      </c>
      <c r="AJ8">
        <v>30.462</v>
      </c>
      <c r="AK8">
        <v>30.471</v>
      </c>
      <c r="AL8">
        <v>1</v>
      </c>
      <c r="AM8">
        <v>4.931</v>
      </c>
      <c r="AN8">
        <v>14.071</v>
      </c>
      <c r="AO8">
        <v>14.083</v>
      </c>
      <c r="AP8">
        <v>4</v>
      </c>
      <c r="AQ8">
        <v>-0.73</v>
      </c>
      <c r="AR8">
        <v>-1.53</v>
      </c>
      <c r="AS8" s="2" t="s">
        <v>161</v>
      </c>
      <c r="AT8" s="2" t="s">
        <v>161</v>
      </c>
      <c r="AU8" s="2" t="s">
        <v>161</v>
      </c>
      <c r="AV8" s="2" t="s">
        <v>161</v>
      </c>
      <c r="AW8" s="2" t="s">
        <v>161</v>
      </c>
      <c r="AX8" s="2" t="s">
        <v>161</v>
      </c>
      <c r="AY8" s="2" t="s">
        <v>161</v>
      </c>
      <c r="AZ8" s="2" t="s">
        <v>161</v>
      </c>
      <c r="BA8" s="2" t="s">
        <v>161</v>
      </c>
      <c r="BB8" s="2" t="s">
        <v>161</v>
      </c>
      <c r="BC8">
        <v>24.361000000000001</v>
      </c>
      <c r="BD8">
        <v>24.361000000000001</v>
      </c>
      <c r="BE8">
        <v>24.370999999999999</v>
      </c>
      <c r="BF8">
        <v>1</v>
      </c>
      <c r="BG8">
        <v>2.7320000000000002</v>
      </c>
      <c r="BH8">
        <v>7.8680000000000003</v>
      </c>
      <c r="BI8">
        <v>7.8710000000000004</v>
      </c>
      <c r="BJ8">
        <v>4</v>
      </c>
      <c r="BK8">
        <v>-1.63</v>
      </c>
      <c r="BL8">
        <v>-2.25</v>
      </c>
      <c r="BM8">
        <v>35.363999999999997</v>
      </c>
      <c r="BN8">
        <v>35.363999999999997</v>
      </c>
      <c r="BO8">
        <v>35.375999999999998</v>
      </c>
      <c r="BP8">
        <v>1</v>
      </c>
      <c r="BQ8">
        <v>2.6070000000000002</v>
      </c>
      <c r="BR8">
        <v>4.8849999999999998</v>
      </c>
      <c r="BS8">
        <v>4.8879999999999999</v>
      </c>
      <c r="BT8">
        <v>3</v>
      </c>
      <c r="BU8">
        <v>-1.1299999999999999</v>
      </c>
      <c r="BV8">
        <v>-2.16</v>
      </c>
      <c r="BW8" s="2" t="s">
        <v>161</v>
      </c>
      <c r="BX8" s="2" t="s">
        <v>161</v>
      </c>
      <c r="BY8" s="2" t="s">
        <v>161</v>
      </c>
      <c r="BZ8" s="2" t="s">
        <v>161</v>
      </c>
      <c r="CA8" s="2" t="s">
        <v>161</v>
      </c>
      <c r="CB8" s="2" t="s">
        <v>161</v>
      </c>
      <c r="CC8" s="2" t="s">
        <v>161</v>
      </c>
      <c r="CD8" s="2" t="s">
        <v>161</v>
      </c>
      <c r="CE8" s="2" t="s">
        <v>161</v>
      </c>
      <c r="CF8" s="2" t="s">
        <v>161</v>
      </c>
      <c r="CG8" s="2" t="s">
        <v>161</v>
      </c>
      <c r="CH8" s="2" t="s">
        <v>161</v>
      </c>
      <c r="CI8">
        <v>35.167999999999999</v>
      </c>
      <c r="CJ8">
        <v>35.167999999999999</v>
      </c>
      <c r="CK8">
        <v>35.18</v>
      </c>
      <c r="CL8">
        <v>1</v>
      </c>
      <c r="CM8">
        <v>3.24</v>
      </c>
      <c r="CN8">
        <v>7.718</v>
      </c>
      <c r="CO8">
        <v>7.7210000000000001</v>
      </c>
      <c r="CP8">
        <v>4</v>
      </c>
      <c r="CQ8">
        <v>0.65</v>
      </c>
      <c r="CR8">
        <v>-1.37</v>
      </c>
      <c r="CS8" s="2" t="s">
        <v>161</v>
      </c>
      <c r="CT8" s="2" t="s">
        <v>161</v>
      </c>
      <c r="CU8" s="2" t="s">
        <v>161</v>
      </c>
      <c r="CV8" s="2" t="s">
        <v>161</v>
      </c>
      <c r="CW8" s="2" t="s">
        <v>161</v>
      </c>
      <c r="CX8" s="2" t="s">
        <v>161</v>
      </c>
      <c r="CY8" s="2" t="s">
        <v>161</v>
      </c>
      <c r="CZ8" s="2" t="s">
        <v>161</v>
      </c>
      <c r="DA8" s="2" t="s">
        <v>161</v>
      </c>
      <c r="DB8" s="2" t="s">
        <v>161</v>
      </c>
      <c r="DC8">
        <v>40.063000000000002</v>
      </c>
      <c r="DD8">
        <v>40.063000000000002</v>
      </c>
      <c r="DE8">
        <v>40.07</v>
      </c>
      <c r="DF8">
        <v>1</v>
      </c>
      <c r="DG8">
        <v>3.234</v>
      </c>
      <c r="DH8">
        <v>7.077</v>
      </c>
      <c r="DI8">
        <v>7.085</v>
      </c>
      <c r="DJ8">
        <v>4</v>
      </c>
      <c r="DK8">
        <v>1.04</v>
      </c>
      <c r="DL8">
        <v>-0.01</v>
      </c>
      <c r="DM8" s="2" t="s">
        <v>161</v>
      </c>
      <c r="DN8" s="2" t="s">
        <v>161</v>
      </c>
      <c r="DO8" s="2" t="s">
        <v>161</v>
      </c>
      <c r="DP8" s="2" t="s">
        <v>161</v>
      </c>
      <c r="DQ8" s="2" t="s">
        <v>161</v>
      </c>
      <c r="DR8" s="2" t="s">
        <v>161</v>
      </c>
      <c r="DS8" s="2" t="s">
        <v>161</v>
      </c>
      <c r="DT8" s="2" t="s">
        <v>161</v>
      </c>
      <c r="DU8" s="2" t="s">
        <v>161</v>
      </c>
      <c r="DV8" s="2" t="s">
        <v>161</v>
      </c>
      <c r="DW8" s="2" t="s">
        <v>191</v>
      </c>
      <c r="DX8" s="2" t="s">
        <v>192</v>
      </c>
      <c r="DY8" s="2" t="s">
        <v>161</v>
      </c>
    </row>
    <row r="9" spans="1:129" ht="45" x14ac:dyDescent="0.25">
      <c r="A9" s="1">
        <v>45742.391250000001</v>
      </c>
      <c r="B9" s="1">
        <v>45742.393634259257</v>
      </c>
      <c r="C9" s="2" t="s">
        <v>132</v>
      </c>
      <c r="D9" s="2" t="s">
        <v>193</v>
      </c>
      <c r="E9">
        <v>100</v>
      </c>
      <c r="F9">
        <v>205</v>
      </c>
      <c r="G9" s="2" t="s">
        <v>159</v>
      </c>
      <c r="H9" s="1">
        <v>45742.393638668982</v>
      </c>
      <c r="I9" s="2" t="s">
        <v>194</v>
      </c>
      <c r="J9" s="2" t="s">
        <v>161</v>
      </c>
      <c r="K9" s="2" t="s">
        <v>161</v>
      </c>
      <c r="L9" s="2" t="s">
        <v>161</v>
      </c>
      <c r="M9" s="2" t="s">
        <v>161</v>
      </c>
      <c r="N9">
        <v>30.603200000000001</v>
      </c>
      <c r="O9">
        <v>-96.313599999999994</v>
      </c>
      <c r="P9" s="2" t="s">
        <v>162</v>
      </c>
      <c r="Q9" s="2" t="s">
        <v>163</v>
      </c>
      <c r="R9">
        <v>0.5</v>
      </c>
      <c r="S9" s="2" t="s">
        <v>164</v>
      </c>
      <c r="T9" s="2" t="s">
        <v>165</v>
      </c>
      <c r="U9" s="2" t="s">
        <v>161</v>
      </c>
      <c r="V9" s="2" t="s">
        <v>166</v>
      </c>
      <c r="W9" s="2" t="s">
        <v>167</v>
      </c>
      <c r="X9" s="2" t="s">
        <v>161</v>
      </c>
      <c r="Y9">
        <v>18.920999999999999</v>
      </c>
      <c r="Z9">
        <v>18.920999999999999</v>
      </c>
      <c r="AA9">
        <v>18.93</v>
      </c>
      <c r="AB9">
        <v>1</v>
      </c>
      <c r="AC9">
        <v>2.6709999999999998</v>
      </c>
      <c r="AD9">
        <v>8.1910000000000007</v>
      </c>
      <c r="AE9">
        <v>8.1999999999999993</v>
      </c>
      <c r="AF9">
        <v>3</v>
      </c>
      <c r="AG9">
        <v>-7.0000000000000007E-2</v>
      </c>
      <c r="AH9">
        <v>-0.05</v>
      </c>
      <c r="AI9" s="2" t="s">
        <v>161</v>
      </c>
      <c r="AJ9" s="2" t="s">
        <v>161</v>
      </c>
      <c r="AK9" s="2" t="s">
        <v>161</v>
      </c>
      <c r="AL9" s="2" t="s">
        <v>161</v>
      </c>
      <c r="AM9" s="2" t="s">
        <v>161</v>
      </c>
      <c r="AN9" s="2" t="s">
        <v>161</v>
      </c>
      <c r="AO9" s="2" t="s">
        <v>161</v>
      </c>
      <c r="AP9" s="2" t="s">
        <v>161</v>
      </c>
      <c r="AQ9" s="2" t="s">
        <v>161</v>
      </c>
      <c r="AR9" s="2" t="s">
        <v>161</v>
      </c>
      <c r="AS9">
        <v>15.69</v>
      </c>
      <c r="AT9">
        <v>15.69</v>
      </c>
      <c r="AU9">
        <v>15.698</v>
      </c>
      <c r="AV9">
        <v>1</v>
      </c>
      <c r="AW9">
        <v>3.1040000000000001</v>
      </c>
      <c r="AX9">
        <v>9.6289999999999996</v>
      </c>
      <c r="AY9">
        <v>9.6430000000000007</v>
      </c>
      <c r="AZ9">
        <v>5</v>
      </c>
      <c r="BA9">
        <v>-7.0000000000000007E-2</v>
      </c>
      <c r="BB9">
        <v>-2.86</v>
      </c>
      <c r="BC9" s="2" t="s">
        <v>161</v>
      </c>
      <c r="BD9" s="2" t="s">
        <v>161</v>
      </c>
      <c r="BE9" s="2" t="s">
        <v>161</v>
      </c>
      <c r="BF9" s="2" t="s">
        <v>161</v>
      </c>
      <c r="BG9" s="2" t="s">
        <v>161</v>
      </c>
      <c r="BH9" s="2" t="s">
        <v>161</v>
      </c>
      <c r="BI9" s="2" t="s">
        <v>161</v>
      </c>
      <c r="BJ9" s="2" t="s">
        <v>161</v>
      </c>
      <c r="BK9" s="2" t="s">
        <v>161</v>
      </c>
      <c r="BL9" s="2" t="s">
        <v>161</v>
      </c>
      <c r="BM9" s="2" t="s">
        <v>161</v>
      </c>
      <c r="BN9" s="2" t="s">
        <v>161</v>
      </c>
      <c r="BO9" s="2" t="s">
        <v>161</v>
      </c>
      <c r="BP9" s="2" t="s">
        <v>161</v>
      </c>
      <c r="BQ9" s="2" t="s">
        <v>161</v>
      </c>
      <c r="BR9" s="2" t="s">
        <v>161</v>
      </c>
      <c r="BS9" s="2" t="s">
        <v>161</v>
      </c>
      <c r="BT9" s="2" t="s">
        <v>161</v>
      </c>
      <c r="BU9" s="2" t="s">
        <v>161</v>
      </c>
      <c r="BV9" s="2" t="s">
        <v>161</v>
      </c>
      <c r="BW9" s="2" t="s">
        <v>161</v>
      </c>
      <c r="BX9">
        <v>19.888999999999999</v>
      </c>
      <c r="BY9">
        <v>19.888999999999999</v>
      </c>
      <c r="BZ9">
        <v>19.896999999999998</v>
      </c>
      <c r="CA9">
        <v>1</v>
      </c>
      <c r="CB9">
        <v>2.927</v>
      </c>
      <c r="CC9">
        <v>6.3470000000000004</v>
      </c>
      <c r="CD9">
        <v>6.3559999999999999</v>
      </c>
      <c r="CE9">
        <v>3</v>
      </c>
      <c r="CF9">
        <v>-0.92</v>
      </c>
      <c r="CG9">
        <v>-1.08</v>
      </c>
      <c r="CH9" s="2" t="s">
        <v>161</v>
      </c>
      <c r="CI9" s="2" t="s">
        <v>161</v>
      </c>
      <c r="CJ9" s="2" t="s">
        <v>161</v>
      </c>
      <c r="CK9" s="2" t="s">
        <v>161</v>
      </c>
      <c r="CL9" s="2" t="s">
        <v>161</v>
      </c>
      <c r="CM9" s="2" t="s">
        <v>161</v>
      </c>
      <c r="CN9" s="2" t="s">
        <v>161</v>
      </c>
      <c r="CO9" s="2" t="s">
        <v>161</v>
      </c>
      <c r="CP9" s="2" t="s">
        <v>161</v>
      </c>
      <c r="CQ9" s="2" t="s">
        <v>161</v>
      </c>
      <c r="CR9" s="2" t="s">
        <v>161</v>
      </c>
      <c r="CS9">
        <v>16.888999999999999</v>
      </c>
      <c r="CT9">
        <v>16.888999999999999</v>
      </c>
      <c r="CU9">
        <v>16.896999999999998</v>
      </c>
      <c r="CV9">
        <v>1</v>
      </c>
      <c r="CW9">
        <v>4.8869999999999996</v>
      </c>
      <c r="CX9">
        <v>11.994999999999999</v>
      </c>
      <c r="CY9">
        <v>12.004</v>
      </c>
      <c r="CZ9">
        <v>3</v>
      </c>
      <c r="DA9">
        <v>0</v>
      </c>
      <c r="DB9">
        <v>-1.05</v>
      </c>
      <c r="DC9" s="2" t="s">
        <v>161</v>
      </c>
      <c r="DD9" s="2" t="s">
        <v>161</v>
      </c>
      <c r="DE9" s="2" t="s">
        <v>161</v>
      </c>
      <c r="DF9" s="2" t="s">
        <v>161</v>
      </c>
      <c r="DG9" s="2" t="s">
        <v>161</v>
      </c>
      <c r="DH9" s="2" t="s">
        <v>161</v>
      </c>
      <c r="DI9" s="2" t="s">
        <v>161</v>
      </c>
      <c r="DJ9" s="2" t="s">
        <v>161</v>
      </c>
      <c r="DK9" s="2" t="s">
        <v>161</v>
      </c>
      <c r="DL9" s="2" t="s">
        <v>161</v>
      </c>
      <c r="DM9">
        <v>25.023</v>
      </c>
      <c r="DN9">
        <v>25.023</v>
      </c>
      <c r="DO9">
        <v>25.032</v>
      </c>
      <c r="DP9">
        <v>1</v>
      </c>
      <c r="DQ9">
        <v>2.2210000000000001</v>
      </c>
      <c r="DR9">
        <v>8.8119999999999994</v>
      </c>
      <c r="DS9">
        <v>8.8209999999999997</v>
      </c>
      <c r="DT9">
        <v>4</v>
      </c>
      <c r="DU9">
        <v>-0.16</v>
      </c>
      <c r="DV9">
        <v>-1.1000000000000001</v>
      </c>
      <c r="DW9" s="2" t="s">
        <v>161</v>
      </c>
      <c r="DX9" s="2" t="s">
        <v>161</v>
      </c>
      <c r="DY9" s="2" t="s">
        <v>161</v>
      </c>
    </row>
    <row r="10" spans="1:129" ht="409.5" x14ac:dyDescent="0.25">
      <c r="A10" s="1">
        <v>45742.463865740741</v>
      </c>
      <c r="B10" s="1">
        <v>45742.470729166664</v>
      </c>
      <c r="C10" s="2" t="s">
        <v>132</v>
      </c>
      <c r="D10" s="2" t="s">
        <v>195</v>
      </c>
      <c r="E10">
        <v>100</v>
      </c>
      <c r="F10">
        <v>593</v>
      </c>
      <c r="G10" s="2" t="s">
        <v>159</v>
      </c>
      <c r="H10" s="1">
        <v>45742.470740937497</v>
      </c>
      <c r="I10" s="2" t="s">
        <v>196</v>
      </c>
      <c r="J10" s="2" t="s">
        <v>161</v>
      </c>
      <c r="K10" s="2" t="s">
        <v>161</v>
      </c>
      <c r="L10" s="2" t="s">
        <v>161</v>
      </c>
      <c r="M10" s="2" t="s">
        <v>161</v>
      </c>
      <c r="N10">
        <v>30.288699999999999</v>
      </c>
      <c r="O10">
        <v>-97.739800000000002</v>
      </c>
      <c r="P10" s="2" t="s">
        <v>162</v>
      </c>
      <c r="Q10" s="2" t="s">
        <v>163</v>
      </c>
      <c r="R10">
        <v>1</v>
      </c>
      <c r="S10" s="2" t="s">
        <v>164</v>
      </c>
      <c r="T10" s="2" t="s">
        <v>165</v>
      </c>
      <c r="U10" s="2" t="s">
        <v>161</v>
      </c>
      <c r="V10" s="2" t="s">
        <v>166</v>
      </c>
      <c r="W10" s="2" t="s">
        <v>187</v>
      </c>
      <c r="X10" s="2" t="s">
        <v>161</v>
      </c>
      <c r="Y10" s="2" t="s">
        <v>161</v>
      </c>
      <c r="Z10" s="2" t="s">
        <v>161</v>
      </c>
      <c r="AA10" s="2" t="s">
        <v>161</v>
      </c>
      <c r="AB10" s="2" t="s">
        <v>161</v>
      </c>
      <c r="AC10" s="2" t="s">
        <v>161</v>
      </c>
      <c r="AD10" s="2" t="s">
        <v>161</v>
      </c>
      <c r="AE10" s="2" t="s">
        <v>161</v>
      </c>
      <c r="AF10" s="2" t="s">
        <v>161</v>
      </c>
      <c r="AG10" s="2" t="s">
        <v>161</v>
      </c>
      <c r="AH10" s="2" t="s">
        <v>161</v>
      </c>
      <c r="AI10">
        <v>18.437999999999999</v>
      </c>
      <c r="AJ10">
        <v>18.437999999999999</v>
      </c>
      <c r="AK10">
        <v>18.446999999999999</v>
      </c>
      <c r="AL10">
        <v>1</v>
      </c>
      <c r="AM10">
        <v>2.6880000000000002</v>
      </c>
      <c r="AN10">
        <v>14.987</v>
      </c>
      <c r="AO10">
        <v>14.994999999999999</v>
      </c>
      <c r="AP10">
        <v>7</v>
      </c>
      <c r="AQ10">
        <v>-1.18</v>
      </c>
      <c r="AR10">
        <v>2.78</v>
      </c>
      <c r="AS10" s="2" t="s">
        <v>161</v>
      </c>
      <c r="AT10" s="2" t="s">
        <v>161</v>
      </c>
      <c r="AU10" s="2" t="s">
        <v>161</v>
      </c>
      <c r="AV10" s="2" t="s">
        <v>161</v>
      </c>
      <c r="AW10" s="2" t="s">
        <v>161</v>
      </c>
      <c r="AX10" s="2" t="s">
        <v>161</v>
      </c>
      <c r="AY10" s="2" t="s">
        <v>161</v>
      </c>
      <c r="AZ10" s="2" t="s">
        <v>161</v>
      </c>
      <c r="BA10" s="2" t="s">
        <v>161</v>
      </c>
      <c r="BB10" s="2" t="s">
        <v>161</v>
      </c>
      <c r="BC10">
        <v>27.844999999999999</v>
      </c>
      <c r="BD10">
        <v>27.844999999999999</v>
      </c>
      <c r="BE10">
        <v>27.853999999999999</v>
      </c>
      <c r="BF10">
        <v>1</v>
      </c>
      <c r="BG10">
        <v>1.599</v>
      </c>
      <c r="BH10">
        <v>11.366</v>
      </c>
      <c r="BI10">
        <v>11.372999999999999</v>
      </c>
      <c r="BJ10">
        <v>6</v>
      </c>
      <c r="BK10">
        <v>1.31</v>
      </c>
      <c r="BL10">
        <v>0.59</v>
      </c>
      <c r="BM10">
        <v>17.626000000000001</v>
      </c>
      <c r="BN10">
        <v>17.626000000000001</v>
      </c>
      <c r="BO10">
        <v>17.669</v>
      </c>
      <c r="BP10">
        <v>1</v>
      </c>
      <c r="BQ10">
        <v>2.27</v>
      </c>
      <c r="BR10">
        <v>14.887</v>
      </c>
      <c r="BS10">
        <v>14.9</v>
      </c>
      <c r="BT10">
        <v>11</v>
      </c>
      <c r="BU10">
        <v>-2.87</v>
      </c>
      <c r="BV10">
        <v>3</v>
      </c>
      <c r="BW10" s="2" t="s">
        <v>161</v>
      </c>
      <c r="BX10" s="2" t="s">
        <v>161</v>
      </c>
      <c r="BY10" s="2" t="s">
        <v>161</v>
      </c>
      <c r="BZ10" s="2" t="s">
        <v>161</v>
      </c>
      <c r="CA10" s="2" t="s">
        <v>161</v>
      </c>
      <c r="CB10" s="2" t="s">
        <v>161</v>
      </c>
      <c r="CC10" s="2" t="s">
        <v>161</v>
      </c>
      <c r="CD10" s="2" t="s">
        <v>161</v>
      </c>
      <c r="CE10" s="2" t="s">
        <v>161</v>
      </c>
      <c r="CF10" s="2" t="s">
        <v>161</v>
      </c>
      <c r="CG10" s="2" t="s">
        <v>161</v>
      </c>
      <c r="CH10" s="2" t="s">
        <v>161</v>
      </c>
      <c r="CI10">
        <v>19.477</v>
      </c>
      <c r="CJ10">
        <v>19.477</v>
      </c>
      <c r="CK10">
        <v>19.481999999999999</v>
      </c>
      <c r="CL10">
        <v>1</v>
      </c>
      <c r="CM10">
        <v>1.7609999999999999</v>
      </c>
      <c r="CN10">
        <v>15.61</v>
      </c>
      <c r="CO10">
        <v>15.618</v>
      </c>
      <c r="CP10">
        <v>5</v>
      </c>
      <c r="CQ10">
        <v>3</v>
      </c>
      <c r="CR10">
        <v>0.92</v>
      </c>
      <c r="CS10" s="2" t="s">
        <v>161</v>
      </c>
      <c r="CT10" s="2" t="s">
        <v>161</v>
      </c>
      <c r="CU10" s="2" t="s">
        <v>161</v>
      </c>
      <c r="CV10" s="2" t="s">
        <v>161</v>
      </c>
      <c r="CW10" s="2" t="s">
        <v>161</v>
      </c>
      <c r="CX10" s="2" t="s">
        <v>161</v>
      </c>
      <c r="CY10" s="2" t="s">
        <v>161</v>
      </c>
      <c r="CZ10" s="2" t="s">
        <v>161</v>
      </c>
      <c r="DA10" s="2" t="s">
        <v>161</v>
      </c>
      <c r="DB10" s="2" t="s">
        <v>161</v>
      </c>
      <c r="DC10">
        <v>17.670000000000002</v>
      </c>
      <c r="DD10">
        <v>17.670000000000002</v>
      </c>
      <c r="DE10">
        <v>17.675999999999998</v>
      </c>
      <c r="DF10">
        <v>1</v>
      </c>
      <c r="DG10">
        <v>1.8140000000000001</v>
      </c>
      <c r="DH10">
        <v>6.6470000000000002</v>
      </c>
      <c r="DI10">
        <v>6.6550000000000002</v>
      </c>
      <c r="DJ10">
        <v>4</v>
      </c>
      <c r="DK10">
        <v>-0.96</v>
      </c>
      <c r="DL10">
        <v>1.4</v>
      </c>
      <c r="DM10" s="2" t="s">
        <v>161</v>
      </c>
      <c r="DN10" s="2" t="s">
        <v>161</v>
      </c>
      <c r="DO10" s="2" t="s">
        <v>161</v>
      </c>
      <c r="DP10" s="2" t="s">
        <v>161</v>
      </c>
      <c r="DQ10" s="2" t="s">
        <v>161</v>
      </c>
      <c r="DR10" s="2" t="s">
        <v>161</v>
      </c>
      <c r="DS10" s="2" t="s">
        <v>161</v>
      </c>
      <c r="DT10" s="2" t="s">
        <v>161</v>
      </c>
      <c r="DU10" s="2" t="s">
        <v>161</v>
      </c>
      <c r="DV10" s="2" t="s">
        <v>161</v>
      </c>
      <c r="DW10" s="2" t="s">
        <v>197</v>
      </c>
      <c r="DX10" s="2" t="s">
        <v>198</v>
      </c>
      <c r="DY10" s="2" t="s">
        <v>161</v>
      </c>
    </row>
    <row r="11" spans="1:129" ht="120" x14ac:dyDescent="0.25">
      <c r="A11" s="1">
        <v>45743.539583333331</v>
      </c>
      <c r="B11" s="1">
        <v>45743.54179398148</v>
      </c>
      <c r="C11" s="2" t="s">
        <v>132</v>
      </c>
      <c r="D11" s="2" t="s">
        <v>199</v>
      </c>
      <c r="E11">
        <v>100</v>
      </c>
      <c r="F11">
        <v>191</v>
      </c>
      <c r="G11" s="2" t="s">
        <v>159</v>
      </c>
      <c r="H11" s="1">
        <v>45743.541808888891</v>
      </c>
      <c r="I11" s="2" t="s">
        <v>200</v>
      </c>
      <c r="J11" s="2" t="s">
        <v>161</v>
      </c>
      <c r="K11" s="2" t="s">
        <v>161</v>
      </c>
      <c r="L11" s="2" t="s">
        <v>161</v>
      </c>
      <c r="M11" s="2" t="s">
        <v>161</v>
      </c>
      <c r="N11">
        <v>30.288699999999999</v>
      </c>
      <c r="O11">
        <v>-97.739800000000002</v>
      </c>
      <c r="P11" s="2" t="s">
        <v>162</v>
      </c>
      <c r="Q11" s="2" t="s">
        <v>163</v>
      </c>
      <c r="R11">
        <v>0.80000001192092896</v>
      </c>
      <c r="S11" s="2" t="s">
        <v>164</v>
      </c>
      <c r="T11" s="2" t="s">
        <v>165</v>
      </c>
      <c r="U11" s="2" t="s">
        <v>161</v>
      </c>
      <c r="V11" s="2" t="s">
        <v>166</v>
      </c>
      <c r="W11" s="2" t="s">
        <v>187</v>
      </c>
      <c r="X11" s="2" t="s">
        <v>161</v>
      </c>
      <c r="Y11" s="2" t="s">
        <v>161</v>
      </c>
      <c r="Z11" s="2" t="s">
        <v>161</v>
      </c>
      <c r="AA11" s="2" t="s">
        <v>161</v>
      </c>
      <c r="AB11" s="2" t="s">
        <v>161</v>
      </c>
      <c r="AC11" s="2" t="s">
        <v>161</v>
      </c>
      <c r="AD11" s="2" t="s">
        <v>161</v>
      </c>
      <c r="AE11" s="2" t="s">
        <v>161</v>
      </c>
      <c r="AF11" s="2" t="s">
        <v>161</v>
      </c>
      <c r="AG11" s="2" t="s">
        <v>161</v>
      </c>
      <c r="AH11" s="2" t="s">
        <v>161</v>
      </c>
      <c r="AI11">
        <v>16.12</v>
      </c>
      <c r="AJ11">
        <v>16.12</v>
      </c>
      <c r="AK11">
        <v>16.129000000000001</v>
      </c>
      <c r="AL11">
        <v>1</v>
      </c>
      <c r="AM11">
        <v>9.8819999999999997</v>
      </c>
      <c r="AN11">
        <v>16.222999999999999</v>
      </c>
      <c r="AO11">
        <v>16.23</v>
      </c>
      <c r="AP11">
        <v>4</v>
      </c>
      <c r="AQ11">
        <v>1.01</v>
      </c>
      <c r="AR11">
        <v>0.99</v>
      </c>
      <c r="AS11">
        <v>16.122</v>
      </c>
      <c r="AT11">
        <v>16.122</v>
      </c>
      <c r="AU11">
        <v>16.129000000000001</v>
      </c>
      <c r="AV11">
        <v>1</v>
      </c>
      <c r="AW11">
        <v>0.91300000000000003</v>
      </c>
      <c r="AX11">
        <v>4.7469999999999999</v>
      </c>
      <c r="AY11">
        <v>4.7640000000000002</v>
      </c>
      <c r="AZ11">
        <v>4</v>
      </c>
      <c r="BA11">
        <v>-0.48</v>
      </c>
      <c r="BB11">
        <v>0.5</v>
      </c>
      <c r="BC11" s="2" t="s">
        <v>161</v>
      </c>
      <c r="BD11" s="2" t="s">
        <v>161</v>
      </c>
      <c r="BE11" s="2" t="s">
        <v>161</v>
      </c>
      <c r="BF11" s="2" t="s">
        <v>161</v>
      </c>
      <c r="BG11" s="2" t="s">
        <v>161</v>
      </c>
      <c r="BH11" s="2" t="s">
        <v>161</v>
      </c>
      <c r="BI11" s="2" t="s">
        <v>161</v>
      </c>
      <c r="BJ11" s="2" t="s">
        <v>161</v>
      </c>
      <c r="BK11" s="2" t="s">
        <v>161</v>
      </c>
      <c r="BL11" s="2" t="s">
        <v>161</v>
      </c>
      <c r="BM11">
        <v>20.202999999999999</v>
      </c>
      <c r="BN11">
        <v>20.202999999999999</v>
      </c>
      <c r="BO11">
        <v>20.212</v>
      </c>
      <c r="BP11">
        <v>1</v>
      </c>
      <c r="BQ11">
        <v>1.3759999999999999</v>
      </c>
      <c r="BR11">
        <v>4.0410000000000004</v>
      </c>
      <c r="BS11">
        <v>4.0599999999999996</v>
      </c>
      <c r="BT11">
        <v>4</v>
      </c>
      <c r="BU11">
        <v>0.47</v>
      </c>
      <c r="BV11">
        <v>-0.62</v>
      </c>
      <c r="BW11" s="2" t="s">
        <v>161</v>
      </c>
      <c r="BX11" s="2" t="s">
        <v>161</v>
      </c>
      <c r="BY11" s="2" t="s">
        <v>161</v>
      </c>
      <c r="BZ11" s="2" t="s">
        <v>161</v>
      </c>
      <c r="CA11" s="2" t="s">
        <v>161</v>
      </c>
      <c r="CB11" s="2" t="s">
        <v>161</v>
      </c>
      <c r="CC11" s="2" t="s">
        <v>161</v>
      </c>
      <c r="CD11" s="2" t="s">
        <v>161</v>
      </c>
      <c r="CE11" s="2" t="s">
        <v>161</v>
      </c>
      <c r="CF11" s="2" t="s">
        <v>161</v>
      </c>
      <c r="CG11" s="2" t="s">
        <v>161</v>
      </c>
      <c r="CH11" s="2" t="s">
        <v>161</v>
      </c>
      <c r="CI11" s="2" t="s">
        <v>161</v>
      </c>
      <c r="CJ11" s="2" t="s">
        <v>161</v>
      </c>
      <c r="CK11" s="2" t="s">
        <v>161</v>
      </c>
      <c r="CL11" s="2" t="s">
        <v>161</v>
      </c>
      <c r="CM11" s="2" t="s">
        <v>161</v>
      </c>
      <c r="CN11" s="2" t="s">
        <v>161</v>
      </c>
      <c r="CO11" s="2" t="s">
        <v>161</v>
      </c>
      <c r="CP11" s="2" t="s">
        <v>161</v>
      </c>
      <c r="CQ11" s="2" t="s">
        <v>161</v>
      </c>
      <c r="CR11" s="2" t="s">
        <v>161</v>
      </c>
      <c r="CS11">
        <v>17.157</v>
      </c>
      <c r="CT11">
        <v>17.157</v>
      </c>
      <c r="CU11">
        <v>17.166</v>
      </c>
      <c r="CV11">
        <v>1</v>
      </c>
      <c r="CW11">
        <v>0.96399999999999997</v>
      </c>
      <c r="CX11">
        <v>6.0910000000000002</v>
      </c>
      <c r="CY11">
        <v>6.11</v>
      </c>
      <c r="CZ11">
        <v>3</v>
      </c>
      <c r="DA11">
        <v>1.39</v>
      </c>
      <c r="DB11">
        <v>0.56000000000000005</v>
      </c>
      <c r="DC11" s="2" t="s">
        <v>161</v>
      </c>
      <c r="DD11" s="2" t="s">
        <v>161</v>
      </c>
      <c r="DE11" s="2" t="s">
        <v>161</v>
      </c>
      <c r="DF11" s="2" t="s">
        <v>161</v>
      </c>
      <c r="DG11" s="2" t="s">
        <v>161</v>
      </c>
      <c r="DH11" s="2" t="s">
        <v>161</v>
      </c>
      <c r="DI11" s="2" t="s">
        <v>161</v>
      </c>
      <c r="DJ11" s="2" t="s">
        <v>161</v>
      </c>
      <c r="DK11" s="2" t="s">
        <v>161</v>
      </c>
      <c r="DL11" s="2" t="s">
        <v>161</v>
      </c>
      <c r="DM11">
        <v>15.500999999999999</v>
      </c>
      <c r="DN11">
        <v>16.03</v>
      </c>
      <c r="DO11">
        <v>16.038</v>
      </c>
      <c r="DP11">
        <v>2</v>
      </c>
      <c r="DQ11">
        <v>0.58899999999999997</v>
      </c>
      <c r="DR11">
        <v>2.7919999999999998</v>
      </c>
      <c r="DS11">
        <v>2.8010000000000002</v>
      </c>
      <c r="DT11">
        <v>4</v>
      </c>
      <c r="DU11">
        <v>-0.79</v>
      </c>
      <c r="DV11">
        <v>-0.6</v>
      </c>
      <c r="DW11" s="2" t="s">
        <v>183</v>
      </c>
      <c r="DX11" s="2" t="s">
        <v>201</v>
      </c>
      <c r="DY11" s="2" t="s">
        <v>161</v>
      </c>
    </row>
    <row r="12" spans="1:129" ht="409.5" x14ac:dyDescent="0.25">
      <c r="A12" s="1">
        <v>45743.544108796297</v>
      </c>
      <c r="B12" s="1">
        <v>45743.555601851855</v>
      </c>
      <c r="C12" s="2" t="s">
        <v>132</v>
      </c>
      <c r="D12" s="2" t="s">
        <v>202</v>
      </c>
      <c r="E12">
        <v>100</v>
      </c>
      <c r="F12">
        <v>993</v>
      </c>
      <c r="G12" s="2" t="s">
        <v>159</v>
      </c>
      <c r="H12" s="1">
        <v>45743.555618935185</v>
      </c>
      <c r="I12" s="2" t="s">
        <v>203</v>
      </c>
      <c r="J12" s="2" t="s">
        <v>161</v>
      </c>
      <c r="K12" s="2" t="s">
        <v>161</v>
      </c>
      <c r="L12" s="2" t="s">
        <v>161</v>
      </c>
      <c r="M12" s="2" t="s">
        <v>161</v>
      </c>
      <c r="N12">
        <v>30.288699999999999</v>
      </c>
      <c r="O12">
        <v>-97.739800000000002</v>
      </c>
      <c r="P12" s="2" t="s">
        <v>162</v>
      </c>
      <c r="Q12" s="2" t="s">
        <v>163</v>
      </c>
      <c r="R12">
        <v>0.89999997615814209</v>
      </c>
      <c r="S12" s="2" t="s">
        <v>164</v>
      </c>
      <c r="T12" s="2" t="s">
        <v>165</v>
      </c>
      <c r="U12" s="2" t="s">
        <v>161</v>
      </c>
      <c r="V12" s="2" t="s">
        <v>166</v>
      </c>
      <c r="W12" s="2" t="s">
        <v>167</v>
      </c>
      <c r="X12" s="2" t="s">
        <v>161</v>
      </c>
      <c r="Y12">
        <v>118.84699999999999</v>
      </c>
      <c r="Z12">
        <v>118.84699999999999</v>
      </c>
      <c r="AA12">
        <v>118.857</v>
      </c>
      <c r="AB12">
        <v>1</v>
      </c>
      <c r="AC12">
        <v>3.63</v>
      </c>
      <c r="AD12">
        <v>24.628</v>
      </c>
      <c r="AE12">
        <v>24.635000000000002</v>
      </c>
      <c r="AF12">
        <v>8</v>
      </c>
      <c r="AG12">
        <v>0.39</v>
      </c>
      <c r="AH12">
        <v>-0.6</v>
      </c>
      <c r="AI12" s="2" t="s">
        <v>161</v>
      </c>
      <c r="AJ12" s="2" t="s">
        <v>161</v>
      </c>
      <c r="AK12" s="2" t="s">
        <v>161</v>
      </c>
      <c r="AL12" s="2" t="s">
        <v>161</v>
      </c>
      <c r="AM12" s="2" t="s">
        <v>161</v>
      </c>
      <c r="AN12" s="2" t="s">
        <v>161</v>
      </c>
      <c r="AO12" s="2" t="s">
        <v>161</v>
      </c>
      <c r="AP12" s="2" t="s">
        <v>161</v>
      </c>
      <c r="AQ12" s="2" t="s">
        <v>161</v>
      </c>
      <c r="AR12" s="2" t="s">
        <v>161</v>
      </c>
      <c r="AS12" s="2" t="s">
        <v>161</v>
      </c>
      <c r="AT12" s="2" t="s">
        <v>161</v>
      </c>
      <c r="AU12" s="2" t="s">
        <v>161</v>
      </c>
      <c r="AV12" s="2" t="s">
        <v>161</v>
      </c>
      <c r="AW12" s="2" t="s">
        <v>161</v>
      </c>
      <c r="AX12" s="2" t="s">
        <v>161</v>
      </c>
      <c r="AY12" s="2" t="s">
        <v>161</v>
      </c>
      <c r="AZ12" s="2" t="s">
        <v>161</v>
      </c>
      <c r="BA12" s="2" t="s">
        <v>161</v>
      </c>
      <c r="BB12" s="2" t="s">
        <v>161</v>
      </c>
      <c r="BC12">
        <v>45.238999999999997</v>
      </c>
      <c r="BD12">
        <v>45.238999999999997</v>
      </c>
      <c r="BE12">
        <v>45.244999999999997</v>
      </c>
      <c r="BF12">
        <v>1</v>
      </c>
      <c r="BG12">
        <v>5.5759999999999996</v>
      </c>
      <c r="BH12">
        <v>20.574000000000002</v>
      </c>
      <c r="BI12">
        <v>20.581</v>
      </c>
      <c r="BJ12">
        <v>4</v>
      </c>
      <c r="BK12">
        <v>-1.31</v>
      </c>
      <c r="BL12">
        <v>-1.31</v>
      </c>
      <c r="BM12" s="2" t="s">
        <v>161</v>
      </c>
      <c r="BN12" s="2" t="s">
        <v>161</v>
      </c>
      <c r="BO12" s="2" t="s">
        <v>161</v>
      </c>
      <c r="BP12" s="2" t="s">
        <v>161</v>
      </c>
      <c r="BQ12" s="2" t="s">
        <v>161</v>
      </c>
      <c r="BR12" s="2" t="s">
        <v>161</v>
      </c>
      <c r="BS12" s="2" t="s">
        <v>161</v>
      </c>
      <c r="BT12" s="2" t="s">
        <v>161</v>
      </c>
      <c r="BU12" s="2" t="s">
        <v>161</v>
      </c>
      <c r="BV12" s="2" t="s">
        <v>161</v>
      </c>
      <c r="BW12" s="2" t="s">
        <v>161</v>
      </c>
      <c r="BX12">
        <v>37.662999999999997</v>
      </c>
      <c r="BY12">
        <v>37.662999999999997</v>
      </c>
      <c r="BZ12">
        <v>37.668999999999997</v>
      </c>
      <c r="CA12">
        <v>1</v>
      </c>
      <c r="CB12">
        <v>3.3180000000000001</v>
      </c>
      <c r="CC12">
        <v>11.052</v>
      </c>
      <c r="CD12">
        <v>11.057</v>
      </c>
      <c r="CE12">
        <v>5</v>
      </c>
      <c r="CF12">
        <v>-1.77</v>
      </c>
      <c r="CG12">
        <v>0.97</v>
      </c>
      <c r="CH12" s="2" t="s">
        <v>161</v>
      </c>
      <c r="CI12">
        <v>34.667000000000002</v>
      </c>
      <c r="CJ12">
        <v>34.667000000000002</v>
      </c>
      <c r="CK12">
        <v>34.673000000000002</v>
      </c>
      <c r="CL12">
        <v>1</v>
      </c>
      <c r="CM12">
        <v>4.3639999999999999</v>
      </c>
      <c r="CN12">
        <v>11.398</v>
      </c>
      <c r="CO12">
        <v>11.403</v>
      </c>
      <c r="CP12">
        <v>3</v>
      </c>
      <c r="CQ12">
        <v>1.25</v>
      </c>
      <c r="CR12">
        <v>-0.47</v>
      </c>
      <c r="CS12" s="2" t="s">
        <v>161</v>
      </c>
      <c r="CT12" s="2" t="s">
        <v>161</v>
      </c>
      <c r="CU12" s="2" t="s">
        <v>161</v>
      </c>
      <c r="CV12" s="2" t="s">
        <v>161</v>
      </c>
      <c r="CW12" s="2" t="s">
        <v>161</v>
      </c>
      <c r="CX12" s="2" t="s">
        <v>161</v>
      </c>
      <c r="CY12" s="2" t="s">
        <v>161</v>
      </c>
      <c r="CZ12" s="2" t="s">
        <v>161</v>
      </c>
      <c r="DA12" s="2" t="s">
        <v>161</v>
      </c>
      <c r="DB12" s="2" t="s">
        <v>161</v>
      </c>
      <c r="DC12">
        <v>36.225000000000001</v>
      </c>
      <c r="DD12">
        <v>36.225000000000001</v>
      </c>
      <c r="DE12">
        <v>36.231000000000002</v>
      </c>
      <c r="DF12">
        <v>1</v>
      </c>
      <c r="DG12">
        <v>3.141</v>
      </c>
      <c r="DH12">
        <v>28.925000000000001</v>
      </c>
      <c r="DI12">
        <v>28.931000000000001</v>
      </c>
      <c r="DJ12">
        <v>8</v>
      </c>
      <c r="DK12">
        <v>0.62</v>
      </c>
      <c r="DL12">
        <v>1.66</v>
      </c>
      <c r="DM12" s="2" t="s">
        <v>161</v>
      </c>
      <c r="DN12" s="2" t="s">
        <v>161</v>
      </c>
      <c r="DO12" s="2" t="s">
        <v>161</v>
      </c>
      <c r="DP12" s="2" t="s">
        <v>161</v>
      </c>
      <c r="DQ12" s="2" t="s">
        <v>161</v>
      </c>
      <c r="DR12" s="2" t="s">
        <v>161</v>
      </c>
      <c r="DS12" s="2" t="s">
        <v>161</v>
      </c>
      <c r="DT12" s="2" t="s">
        <v>161</v>
      </c>
      <c r="DU12" s="2" t="s">
        <v>161</v>
      </c>
      <c r="DV12" s="2" t="s">
        <v>161</v>
      </c>
      <c r="DW12" s="2" t="s">
        <v>204</v>
      </c>
      <c r="DX12" s="2" t="s">
        <v>205</v>
      </c>
      <c r="DY12" s="2" t="s">
        <v>161</v>
      </c>
    </row>
    <row r="13" spans="1:129" ht="45" x14ac:dyDescent="0.25">
      <c r="A13" s="1">
        <v>45743.589259259257</v>
      </c>
      <c r="B13" s="1">
        <v>45743.59138888889</v>
      </c>
      <c r="C13" s="2" t="s">
        <v>132</v>
      </c>
      <c r="D13" s="2" t="s">
        <v>206</v>
      </c>
      <c r="E13">
        <v>100</v>
      </c>
      <c r="F13">
        <v>183</v>
      </c>
      <c r="G13" s="2" t="s">
        <v>159</v>
      </c>
      <c r="H13" s="1">
        <v>45743.59140503472</v>
      </c>
      <c r="I13" s="2" t="s">
        <v>207</v>
      </c>
      <c r="J13" s="2" t="s">
        <v>161</v>
      </c>
      <c r="K13" s="2" t="s">
        <v>161</v>
      </c>
      <c r="L13" s="2" t="s">
        <v>161</v>
      </c>
      <c r="M13" s="2" t="s">
        <v>161</v>
      </c>
      <c r="N13">
        <v>30.288699999999999</v>
      </c>
      <c r="O13">
        <v>-97.739800000000002</v>
      </c>
      <c r="P13" s="2" t="s">
        <v>162</v>
      </c>
      <c r="Q13" s="2" t="s">
        <v>163</v>
      </c>
      <c r="R13">
        <v>1</v>
      </c>
      <c r="S13" s="2" t="s">
        <v>164</v>
      </c>
      <c r="T13" s="2" t="s">
        <v>172</v>
      </c>
      <c r="U13" s="2" t="s">
        <v>161</v>
      </c>
      <c r="V13" s="2" t="s">
        <v>166</v>
      </c>
      <c r="W13" s="2" t="s">
        <v>187</v>
      </c>
      <c r="X13" s="2" t="s">
        <v>161</v>
      </c>
      <c r="Y13" s="2" t="s">
        <v>161</v>
      </c>
      <c r="Z13" s="2" t="s">
        <v>161</v>
      </c>
      <c r="AA13" s="2" t="s">
        <v>161</v>
      </c>
      <c r="AB13" s="2" t="s">
        <v>161</v>
      </c>
      <c r="AC13" s="2" t="s">
        <v>161</v>
      </c>
      <c r="AD13" s="2" t="s">
        <v>161</v>
      </c>
      <c r="AE13" s="2" t="s">
        <v>161</v>
      </c>
      <c r="AF13" s="2" t="s">
        <v>161</v>
      </c>
      <c r="AG13" s="2" t="s">
        <v>161</v>
      </c>
      <c r="AH13" s="2" t="s">
        <v>161</v>
      </c>
      <c r="AI13">
        <v>16.555</v>
      </c>
      <c r="AJ13">
        <v>16.555</v>
      </c>
      <c r="AK13">
        <v>16.564</v>
      </c>
      <c r="AL13">
        <v>1</v>
      </c>
      <c r="AM13">
        <v>2.98</v>
      </c>
      <c r="AN13">
        <v>13.663</v>
      </c>
      <c r="AO13">
        <v>13.669</v>
      </c>
      <c r="AP13">
        <v>6</v>
      </c>
      <c r="AQ13">
        <v>0.03</v>
      </c>
      <c r="AR13">
        <v>-1.98</v>
      </c>
      <c r="AS13">
        <v>16.024000000000001</v>
      </c>
      <c r="AT13">
        <v>16.024000000000001</v>
      </c>
      <c r="AU13">
        <v>16.029</v>
      </c>
      <c r="AV13">
        <v>1</v>
      </c>
      <c r="AW13">
        <v>3.0489999999999999</v>
      </c>
      <c r="AX13">
        <v>12.776</v>
      </c>
      <c r="AY13">
        <v>12.782</v>
      </c>
      <c r="AZ13">
        <v>4</v>
      </c>
      <c r="BA13">
        <v>0.71</v>
      </c>
      <c r="BB13">
        <v>-1.5</v>
      </c>
      <c r="BC13" s="2" t="s">
        <v>161</v>
      </c>
      <c r="BD13" s="2" t="s">
        <v>161</v>
      </c>
      <c r="BE13" s="2" t="s">
        <v>161</v>
      </c>
      <c r="BF13" s="2" t="s">
        <v>161</v>
      </c>
      <c r="BG13" s="2" t="s">
        <v>161</v>
      </c>
      <c r="BH13" s="2" t="s">
        <v>161</v>
      </c>
      <c r="BI13" s="2" t="s">
        <v>161</v>
      </c>
      <c r="BJ13" s="2" t="s">
        <v>161</v>
      </c>
      <c r="BK13" s="2" t="s">
        <v>161</v>
      </c>
      <c r="BL13" s="2" t="s">
        <v>161</v>
      </c>
      <c r="BM13">
        <v>4.4809999999999999</v>
      </c>
      <c r="BN13">
        <v>16.75</v>
      </c>
      <c r="BO13">
        <v>16.756</v>
      </c>
      <c r="BP13">
        <v>2</v>
      </c>
      <c r="BQ13">
        <v>3.7759999999999998</v>
      </c>
      <c r="BR13">
        <v>6.3440000000000003</v>
      </c>
      <c r="BS13">
        <v>6.3540000000000001</v>
      </c>
      <c r="BT13">
        <v>3</v>
      </c>
      <c r="BU13">
        <v>-0.94</v>
      </c>
      <c r="BV13">
        <v>-0.24</v>
      </c>
      <c r="BW13" s="2" t="s">
        <v>161</v>
      </c>
      <c r="BX13" s="2" t="s">
        <v>161</v>
      </c>
      <c r="BY13" s="2" t="s">
        <v>161</v>
      </c>
      <c r="BZ13" s="2" t="s">
        <v>161</v>
      </c>
      <c r="CA13" s="2" t="s">
        <v>161</v>
      </c>
      <c r="CB13" s="2" t="s">
        <v>161</v>
      </c>
      <c r="CC13" s="2" t="s">
        <v>161</v>
      </c>
      <c r="CD13" s="2" t="s">
        <v>161</v>
      </c>
      <c r="CE13" s="2" t="s">
        <v>161</v>
      </c>
      <c r="CF13" s="2" t="s">
        <v>161</v>
      </c>
      <c r="CG13" s="2" t="s">
        <v>161</v>
      </c>
      <c r="CH13" s="2" t="s">
        <v>161</v>
      </c>
      <c r="CI13">
        <v>15.555999999999999</v>
      </c>
      <c r="CJ13">
        <v>15.555999999999999</v>
      </c>
      <c r="CK13">
        <v>15.561999999999999</v>
      </c>
      <c r="CL13">
        <v>1</v>
      </c>
      <c r="CM13">
        <v>3.4119999999999999</v>
      </c>
      <c r="CN13">
        <v>7.1219999999999999</v>
      </c>
      <c r="CO13">
        <v>7.1269999999999998</v>
      </c>
      <c r="CP13">
        <v>3</v>
      </c>
      <c r="CQ13">
        <v>-1.26</v>
      </c>
      <c r="CR13">
        <v>0.28999999999999998</v>
      </c>
      <c r="CS13" s="2" t="s">
        <v>161</v>
      </c>
      <c r="CT13" s="2" t="s">
        <v>161</v>
      </c>
      <c r="CU13" s="2" t="s">
        <v>161</v>
      </c>
      <c r="CV13" s="2" t="s">
        <v>161</v>
      </c>
      <c r="CW13" s="2" t="s">
        <v>161</v>
      </c>
      <c r="CX13" s="2" t="s">
        <v>161</v>
      </c>
      <c r="CY13" s="2" t="s">
        <v>161</v>
      </c>
      <c r="CZ13" s="2" t="s">
        <v>161</v>
      </c>
      <c r="DA13" s="2" t="s">
        <v>161</v>
      </c>
      <c r="DB13" s="2" t="s">
        <v>161</v>
      </c>
      <c r="DC13" s="2" t="s">
        <v>161</v>
      </c>
      <c r="DD13" s="2" t="s">
        <v>161</v>
      </c>
      <c r="DE13" s="2" t="s">
        <v>161</v>
      </c>
      <c r="DF13" s="2" t="s">
        <v>161</v>
      </c>
      <c r="DG13" s="2" t="s">
        <v>161</v>
      </c>
      <c r="DH13" s="2" t="s">
        <v>161</v>
      </c>
      <c r="DI13" s="2" t="s">
        <v>161</v>
      </c>
      <c r="DJ13" s="2" t="s">
        <v>161</v>
      </c>
      <c r="DK13" s="2" t="s">
        <v>161</v>
      </c>
      <c r="DL13" s="2" t="s">
        <v>161</v>
      </c>
      <c r="DM13">
        <v>15.689</v>
      </c>
      <c r="DN13">
        <v>15.689</v>
      </c>
      <c r="DO13">
        <v>15.695</v>
      </c>
      <c r="DP13">
        <v>1</v>
      </c>
      <c r="DQ13">
        <v>2.609</v>
      </c>
      <c r="DR13">
        <v>5.4260000000000002</v>
      </c>
      <c r="DS13">
        <v>5.43</v>
      </c>
      <c r="DT13">
        <v>3</v>
      </c>
      <c r="DU13">
        <v>-1.05</v>
      </c>
      <c r="DV13">
        <v>-1.06</v>
      </c>
      <c r="DW13" s="2" t="s">
        <v>161</v>
      </c>
      <c r="DX13" s="2" t="s">
        <v>161</v>
      </c>
      <c r="DY13" s="2" t="s">
        <v>161</v>
      </c>
    </row>
    <row r="14" spans="1:129" ht="210" x14ac:dyDescent="0.25">
      <c r="A14" s="1">
        <v>45743.673738425925</v>
      </c>
      <c r="B14" s="1">
        <v>45743.676481481481</v>
      </c>
      <c r="C14" s="2" t="s">
        <v>132</v>
      </c>
      <c r="D14" s="2" t="s">
        <v>208</v>
      </c>
      <c r="E14">
        <v>100</v>
      </c>
      <c r="F14">
        <v>237</v>
      </c>
      <c r="G14" s="2" t="s">
        <v>159</v>
      </c>
      <c r="H14" s="1">
        <v>45743.676497986111</v>
      </c>
      <c r="I14" s="2" t="s">
        <v>209</v>
      </c>
      <c r="J14" s="2" t="s">
        <v>161</v>
      </c>
      <c r="K14" s="2" t="s">
        <v>161</v>
      </c>
      <c r="L14" s="2" t="s">
        <v>161</v>
      </c>
      <c r="M14" s="2" t="s">
        <v>161</v>
      </c>
      <c r="N14">
        <v>30.347100000000001</v>
      </c>
      <c r="O14">
        <v>-97.764899999999997</v>
      </c>
      <c r="P14" s="2" t="s">
        <v>162</v>
      </c>
      <c r="Q14" s="2" t="s">
        <v>163</v>
      </c>
      <c r="R14">
        <v>0.89999997615814209</v>
      </c>
      <c r="S14" s="2" t="s">
        <v>164</v>
      </c>
      <c r="T14" s="2" t="s">
        <v>172</v>
      </c>
      <c r="U14" s="2" t="s">
        <v>161</v>
      </c>
      <c r="V14" s="2" t="s">
        <v>166</v>
      </c>
      <c r="W14" s="2" t="s">
        <v>187</v>
      </c>
      <c r="X14" s="2" t="s">
        <v>161</v>
      </c>
      <c r="Y14" s="2" t="s">
        <v>161</v>
      </c>
      <c r="Z14" s="2" t="s">
        <v>161</v>
      </c>
      <c r="AA14" s="2" t="s">
        <v>161</v>
      </c>
      <c r="AB14" s="2" t="s">
        <v>161</v>
      </c>
      <c r="AC14" s="2" t="s">
        <v>161</v>
      </c>
      <c r="AD14" s="2" t="s">
        <v>161</v>
      </c>
      <c r="AE14" s="2" t="s">
        <v>161</v>
      </c>
      <c r="AF14" s="2" t="s">
        <v>161</v>
      </c>
      <c r="AG14" s="2" t="s">
        <v>161</v>
      </c>
      <c r="AH14" s="2" t="s">
        <v>161</v>
      </c>
      <c r="AI14">
        <v>23.672999999999998</v>
      </c>
      <c r="AJ14">
        <v>23.672999999999998</v>
      </c>
      <c r="AK14">
        <v>23.68</v>
      </c>
      <c r="AL14">
        <v>1</v>
      </c>
      <c r="AM14">
        <v>3.968</v>
      </c>
      <c r="AN14">
        <v>9.5960000000000001</v>
      </c>
      <c r="AO14">
        <v>9.6029999999999998</v>
      </c>
      <c r="AP14">
        <v>6</v>
      </c>
      <c r="AQ14">
        <v>0.51</v>
      </c>
      <c r="AR14">
        <v>0.98</v>
      </c>
      <c r="AS14" s="2" t="s">
        <v>161</v>
      </c>
      <c r="AT14" s="2" t="s">
        <v>161</v>
      </c>
      <c r="AU14" s="2" t="s">
        <v>161</v>
      </c>
      <c r="AV14" s="2" t="s">
        <v>161</v>
      </c>
      <c r="AW14" s="2" t="s">
        <v>161</v>
      </c>
      <c r="AX14" s="2" t="s">
        <v>161</v>
      </c>
      <c r="AY14" s="2" t="s">
        <v>161</v>
      </c>
      <c r="AZ14" s="2" t="s">
        <v>161</v>
      </c>
      <c r="BA14" s="2" t="s">
        <v>161</v>
      </c>
      <c r="BB14" s="2" t="s">
        <v>161</v>
      </c>
      <c r="BC14">
        <v>19.919</v>
      </c>
      <c r="BD14">
        <v>19.919</v>
      </c>
      <c r="BE14">
        <v>19.933</v>
      </c>
      <c r="BF14">
        <v>1</v>
      </c>
      <c r="BG14">
        <v>2.15</v>
      </c>
      <c r="BH14">
        <v>7.9630000000000001</v>
      </c>
      <c r="BI14">
        <v>7.97</v>
      </c>
      <c r="BJ14">
        <v>5</v>
      </c>
      <c r="BK14">
        <v>0.41</v>
      </c>
      <c r="BL14">
        <v>-0.25</v>
      </c>
      <c r="BM14">
        <v>16.695</v>
      </c>
      <c r="BN14">
        <v>16.695</v>
      </c>
      <c r="BO14">
        <v>16.7</v>
      </c>
      <c r="BP14">
        <v>1</v>
      </c>
      <c r="BQ14">
        <v>1.829</v>
      </c>
      <c r="BR14">
        <v>6.8869999999999996</v>
      </c>
      <c r="BS14">
        <v>6.8920000000000003</v>
      </c>
      <c r="BT14">
        <v>6</v>
      </c>
      <c r="BU14">
        <v>-1.54</v>
      </c>
      <c r="BV14">
        <v>1.26</v>
      </c>
      <c r="BW14" s="2" t="s">
        <v>161</v>
      </c>
      <c r="BX14" s="2" t="s">
        <v>161</v>
      </c>
      <c r="BY14" s="2" t="s">
        <v>161</v>
      </c>
      <c r="BZ14" s="2" t="s">
        <v>161</v>
      </c>
      <c r="CA14" s="2" t="s">
        <v>161</v>
      </c>
      <c r="CB14" s="2" t="s">
        <v>161</v>
      </c>
      <c r="CC14" s="2" t="s">
        <v>161</v>
      </c>
      <c r="CD14" s="2" t="s">
        <v>161</v>
      </c>
      <c r="CE14" s="2" t="s">
        <v>161</v>
      </c>
      <c r="CF14" s="2" t="s">
        <v>161</v>
      </c>
      <c r="CG14" s="2" t="s">
        <v>161</v>
      </c>
      <c r="CH14" s="2" t="s">
        <v>161</v>
      </c>
      <c r="CI14">
        <v>18.440999999999999</v>
      </c>
      <c r="CJ14">
        <v>18.440999999999999</v>
      </c>
      <c r="CK14">
        <v>18.449000000000002</v>
      </c>
      <c r="CL14">
        <v>1</v>
      </c>
      <c r="CM14">
        <v>1.0249999999999999</v>
      </c>
      <c r="CN14">
        <v>4.75</v>
      </c>
      <c r="CO14">
        <v>4.758</v>
      </c>
      <c r="CP14">
        <v>4</v>
      </c>
      <c r="CQ14">
        <v>1.07</v>
      </c>
      <c r="CR14">
        <v>-0.66</v>
      </c>
      <c r="CS14" s="2" t="s">
        <v>161</v>
      </c>
      <c r="CT14" s="2" t="s">
        <v>161</v>
      </c>
      <c r="CU14" s="2" t="s">
        <v>161</v>
      </c>
      <c r="CV14" s="2" t="s">
        <v>161</v>
      </c>
      <c r="CW14" s="2" t="s">
        <v>161</v>
      </c>
      <c r="CX14" s="2" t="s">
        <v>161</v>
      </c>
      <c r="CY14" s="2" t="s">
        <v>161</v>
      </c>
      <c r="CZ14" s="2" t="s">
        <v>161</v>
      </c>
      <c r="DA14" s="2" t="s">
        <v>161</v>
      </c>
      <c r="DB14" s="2" t="s">
        <v>161</v>
      </c>
      <c r="DC14" s="2" t="s">
        <v>161</v>
      </c>
      <c r="DD14" s="2" t="s">
        <v>161</v>
      </c>
      <c r="DE14" s="2" t="s">
        <v>161</v>
      </c>
      <c r="DF14" s="2" t="s">
        <v>161</v>
      </c>
      <c r="DG14" s="2" t="s">
        <v>161</v>
      </c>
      <c r="DH14" s="2" t="s">
        <v>161</v>
      </c>
      <c r="DI14" s="2" t="s">
        <v>161</v>
      </c>
      <c r="DJ14" s="2" t="s">
        <v>161</v>
      </c>
      <c r="DK14" s="2" t="s">
        <v>161</v>
      </c>
      <c r="DL14" s="2" t="s">
        <v>161</v>
      </c>
      <c r="DM14">
        <v>22.029</v>
      </c>
      <c r="DN14">
        <v>22.029</v>
      </c>
      <c r="DO14">
        <v>22.033000000000001</v>
      </c>
      <c r="DP14">
        <v>1</v>
      </c>
      <c r="DQ14">
        <v>1.8440000000000001</v>
      </c>
      <c r="DR14">
        <v>8.5570000000000004</v>
      </c>
      <c r="DS14">
        <v>8.5630000000000006</v>
      </c>
      <c r="DT14">
        <v>5</v>
      </c>
      <c r="DU14">
        <v>0.04</v>
      </c>
      <c r="DV14">
        <v>-1.54</v>
      </c>
      <c r="DW14" s="2" t="s">
        <v>161</v>
      </c>
      <c r="DX14" s="2" t="s">
        <v>210</v>
      </c>
      <c r="DY14" s="2" t="s">
        <v>161</v>
      </c>
    </row>
    <row r="15" spans="1:129" ht="255" x14ac:dyDescent="0.25">
      <c r="A15" s="1">
        <v>45743.65834490741</v>
      </c>
      <c r="B15" s="1">
        <v>45743.676701388889</v>
      </c>
      <c r="C15" s="2" t="s">
        <v>132</v>
      </c>
      <c r="D15" s="2" t="s">
        <v>211</v>
      </c>
      <c r="E15">
        <v>100</v>
      </c>
      <c r="F15">
        <v>1585</v>
      </c>
      <c r="G15" s="2" t="s">
        <v>159</v>
      </c>
      <c r="H15" s="1">
        <v>45743.676710312502</v>
      </c>
      <c r="I15" s="2" t="s">
        <v>212</v>
      </c>
      <c r="J15" s="2" t="s">
        <v>161</v>
      </c>
      <c r="K15" s="2" t="s">
        <v>161</v>
      </c>
      <c r="L15" s="2" t="s">
        <v>161</v>
      </c>
      <c r="M15" s="2" t="s">
        <v>161</v>
      </c>
      <c r="N15">
        <v>30.377300000000002</v>
      </c>
      <c r="O15">
        <v>-97.71</v>
      </c>
      <c r="P15" s="2" t="s">
        <v>162</v>
      </c>
      <c r="Q15" s="2" t="s">
        <v>163</v>
      </c>
      <c r="R15">
        <v>0.89999997615814209</v>
      </c>
      <c r="S15" s="2" t="s">
        <v>164</v>
      </c>
      <c r="T15" s="2" t="s">
        <v>172</v>
      </c>
      <c r="U15" s="2" t="s">
        <v>161</v>
      </c>
      <c r="V15" s="2" t="s">
        <v>166</v>
      </c>
      <c r="W15" s="2" t="s">
        <v>187</v>
      </c>
      <c r="X15" s="2" t="s">
        <v>161</v>
      </c>
      <c r="Y15">
        <v>49.185000000000002</v>
      </c>
      <c r="Z15">
        <v>49.185000000000002</v>
      </c>
      <c r="AA15">
        <v>49.201000000000001</v>
      </c>
      <c r="AB15">
        <v>1</v>
      </c>
      <c r="AC15">
        <v>5.8319999999999999</v>
      </c>
      <c r="AD15">
        <v>15.868</v>
      </c>
      <c r="AE15">
        <v>15.875</v>
      </c>
      <c r="AF15">
        <v>7</v>
      </c>
      <c r="AG15">
        <v>-0.04</v>
      </c>
      <c r="AH15">
        <v>-1.56</v>
      </c>
      <c r="AI15" s="2" t="s">
        <v>161</v>
      </c>
      <c r="AJ15" s="2" t="s">
        <v>161</v>
      </c>
      <c r="AK15" s="2" t="s">
        <v>161</v>
      </c>
      <c r="AL15" s="2" t="s">
        <v>161</v>
      </c>
      <c r="AM15" s="2" t="s">
        <v>161</v>
      </c>
      <c r="AN15" s="2" t="s">
        <v>161</v>
      </c>
      <c r="AO15" s="2" t="s">
        <v>161</v>
      </c>
      <c r="AP15" s="2" t="s">
        <v>161</v>
      </c>
      <c r="AQ15" s="2" t="s">
        <v>161</v>
      </c>
      <c r="AR15" s="2" t="s">
        <v>161</v>
      </c>
      <c r="AS15" s="2" t="s">
        <v>161</v>
      </c>
      <c r="AT15" s="2" t="s">
        <v>161</v>
      </c>
      <c r="AU15" s="2" t="s">
        <v>161</v>
      </c>
      <c r="AV15" s="2" t="s">
        <v>161</v>
      </c>
      <c r="AW15" s="2" t="s">
        <v>161</v>
      </c>
      <c r="AX15" s="2" t="s">
        <v>161</v>
      </c>
      <c r="AY15" s="2" t="s">
        <v>161</v>
      </c>
      <c r="AZ15" s="2" t="s">
        <v>161</v>
      </c>
      <c r="BA15" s="2" t="s">
        <v>161</v>
      </c>
      <c r="BB15" s="2" t="s">
        <v>161</v>
      </c>
      <c r="BC15">
        <v>15.957000000000001</v>
      </c>
      <c r="BD15">
        <v>15.957000000000001</v>
      </c>
      <c r="BE15">
        <v>15.962</v>
      </c>
      <c r="BF15">
        <v>1</v>
      </c>
      <c r="BG15">
        <v>1.4490000000000001</v>
      </c>
      <c r="BH15">
        <v>9.8829999999999991</v>
      </c>
      <c r="BI15">
        <v>9.8930000000000007</v>
      </c>
      <c r="BJ15">
        <v>7</v>
      </c>
      <c r="BK15">
        <v>-0.59</v>
      </c>
      <c r="BL15">
        <v>-1.1000000000000001</v>
      </c>
      <c r="BM15" s="2" t="s">
        <v>161</v>
      </c>
      <c r="BN15" s="2" t="s">
        <v>161</v>
      </c>
      <c r="BO15" s="2" t="s">
        <v>161</v>
      </c>
      <c r="BP15" s="2" t="s">
        <v>161</v>
      </c>
      <c r="BQ15" s="2" t="s">
        <v>161</v>
      </c>
      <c r="BR15" s="2" t="s">
        <v>161</v>
      </c>
      <c r="BS15" s="2" t="s">
        <v>161</v>
      </c>
      <c r="BT15" s="2" t="s">
        <v>161</v>
      </c>
      <c r="BU15" s="2" t="s">
        <v>161</v>
      </c>
      <c r="BV15" s="2" t="s">
        <v>161</v>
      </c>
      <c r="BW15" s="2" t="s">
        <v>161</v>
      </c>
      <c r="BX15">
        <v>16.198</v>
      </c>
      <c r="BY15">
        <v>16.198</v>
      </c>
      <c r="BZ15">
        <v>16.21</v>
      </c>
      <c r="CA15">
        <v>1</v>
      </c>
      <c r="CB15">
        <v>1.601</v>
      </c>
      <c r="CC15">
        <v>6.1520000000000001</v>
      </c>
      <c r="CD15">
        <v>6.1580000000000004</v>
      </c>
      <c r="CE15">
        <v>4</v>
      </c>
      <c r="CF15">
        <v>0.27</v>
      </c>
      <c r="CG15">
        <v>-0.62</v>
      </c>
      <c r="CH15" s="2" t="s">
        <v>161</v>
      </c>
      <c r="CI15" s="2" t="s">
        <v>161</v>
      </c>
      <c r="CJ15" s="2" t="s">
        <v>161</v>
      </c>
      <c r="CK15" s="2" t="s">
        <v>161</v>
      </c>
      <c r="CL15" s="2" t="s">
        <v>161</v>
      </c>
      <c r="CM15" s="2" t="s">
        <v>161</v>
      </c>
      <c r="CN15" s="2" t="s">
        <v>161</v>
      </c>
      <c r="CO15" s="2" t="s">
        <v>161</v>
      </c>
      <c r="CP15" s="2" t="s">
        <v>161</v>
      </c>
      <c r="CQ15" s="2" t="s">
        <v>161</v>
      </c>
      <c r="CR15" s="2" t="s">
        <v>161</v>
      </c>
      <c r="CS15">
        <v>15.756</v>
      </c>
      <c r="CT15">
        <v>15.756</v>
      </c>
      <c r="CU15">
        <v>15.768000000000001</v>
      </c>
      <c r="CV15">
        <v>1</v>
      </c>
      <c r="CW15">
        <v>1.6040000000000001</v>
      </c>
      <c r="CX15">
        <v>5.67</v>
      </c>
      <c r="CY15">
        <v>5.6769999999999996</v>
      </c>
      <c r="CZ15">
        <v>4</v>
      </c>
      <c r="DA15">
        <v>-1.65</v>
      </c>
      <c r="DB15">
        <v>0.59</v>
      </c>
      <c r="DC15">
        <v>23.474</v>
      </c>
      <c r="DD15">
        <v>23.474</v>
      </c>
      <c r="DE15">
        <v>23.48</v>
      </c>
      <c r="DF15">
        <v>1</v>
      </c>
      <c r="DG15">
        <v>1.278</v>
      </c>
      <c r="DH15">
        <v>5.6109999999999998</v>
      </c>
      <c r="DI15">
        <v>5.62</v>
      </c>
      <c r="DJ15">
        <v>6</v>
      </c>
      <c r="DK15">
        <v>1.03</v>
      </c>
      <c r="DL15">
        <v>0.36</v>
      </c>
      <c r="DM15" s="2" t="s">
        <v>161</v>
      </c>
      <c r="DN15" s="2" t="s">
        <v>161</v>
      </c>
      <c r="DO15" s="2" t="s">
        <v>161</v>
      </c>
      <c r="DP15" s="2" t="s">
        <v>161</v>
      </c>
      <c r="DQ15" s="2" t="s">
        <v>161</v>
      </c>
      <c r="DR15" s="2" t="s">
        <v>161</v>
      </c>
      <c r="DS15" s="2" t="s">
        <v>161</v>
      </c>
      <c r="DT15" s="2" t="s">
        <v>161</v>
      </c>
      <c r="DU15" s="2" t="s">
        <v>161</v>
      </c>
      <c r="DV15" s="2" t="s">
        <v>161</v>
      </c>
      <c r="DW15" s="2" t="s">
        <v>213</v>
      </c>
      <c r="DX15" s="2" t="s">
        <v>214</v>
      </c>
      <c r="DY15" s="2" t="s">
        <v>161</v>
      </c>
    </row>
    <row r="16" spans="1:129" ht="165" x14ac:dyDescent="0.25">
      <c r="A16" s="1">
        <v>45743.722407407404</v>
      </c>
      <c r="B16" s="1">
        <v>45743.7266087963</v>
      </c>
      <c r="C16" s="2" t="s">
        <v>132</v>
      </c>
      <c r="D16" s="2" t="s">
        <v>215</v>
      </c>
      <c r="E16">
        <v>100</v>
      </c>
      <c r="F16">
        <v>363</v>
      </c>
      <c r="G16" s="2" t="s">
        <v>159</v>
      </c>
      <c r="H16" s="1">
        <v>45743.726618923611</v>
      </c>
      <c r="I16" s="2" t="s">
        <v>216</v>
      </c>
      <c r="J16" s="2" t="s">
        <v>161</v>
      </c>
      <c r="K16" s="2" t="s">
        <v>161</v>
      </c>
      <c r="L16" s="2" t="s">
        <v>161</v>
      </c>
      <c r="M16" s="2" t="s">
        <v>161</v>
      </c>
      <c r="N16">
        <v>30.288699999999999</v>
      </c>
      <c r="O16">
        <v>-97.739800000000002</v>
      </c>
      <c r="P16" s="2" t="s">
        <v>162</v>
      </c>
      <c r="Q16" s="2" t="s">
        <v>163</v>
      </c>
      <c r="R16">
        <v>1</v>
      </c>
      <c r="S16" s="2" t="s">
        <v>164</v>
      </c>
      <c r="T16" s="2" t="s">
        <v>172</v>
      </c>
      <c r="U16" s="2" t="s">
        <v>161</v>
      </c>
      <c r="V16" s="2" t="s">
        <v>166</v>
      </c>
      <c r="W16" s="2" t="s">
        <v>187</v>
      </c>
      <c r="X16" s="2" t="s">
        <v>161</v>
      </c>
      <c r="Y16">
        <v>24.69</v>
      </c>
      <c r="Z16">
        <v>24.69</v>
      </c>
      <c r="AA16">
        <v>24.706</v>
      </c>
      <c r="AB16">
        <v>1</v>
      </c>
      <c r="AC16">
        <v>2.8759999999999999</v>
      </c>
      <c r="AD16">
        <v>12.401</v>
      </c>
      <c r="AE16">
        <v>12.417</v>
      </c>
      <c r="AF16">
        <v>5</v>
      </c>
      <c r="AG16">
        <v>0.06</v>
      </c>
      <c r="AH16">
        <v>0.11</v>
      </c>
      <c r="AI16" s="2" t="s">
        <v>161</v>
      </c>
      <c r="AJ16" s="2" t="s">
        <v>161</v>
      </c>
      <c r="AK16" s="2" t="s">
        <v>161</v>
      </c>
      <c r="AL16" s="2" t="s">
        <v>161</v>
      </c>
      <c r="AM16" s="2" t="s">
        <v>161</v>
      </c>
      <c r="AN16" s="2" t="s">
        <v>161</v>
      </c>
      <c r="AO16" s="2" t="s">
        <v>161</v>
      </c>
      <c r="AP16" s="2" t="s">
        <v>161</v>
      </c>
      <c r="AQ16" s="2" t="s">
        <v>161</v>
      </c>
      <c r="AR16" s="2" t="s">
        <v>161</v>
      </c>
      <c r="AS16">
        <v>23.611999999999998</v>
      </c>
      <c r="AT16">
        <v>23.611999999999998</v>
      </c>
      <c r="AU16">
        <v>23.62</v>
      </c>
      <c r="AV16">
        <v>1</v>
      </c>
      <c r="AW16">
        <v>0.97699999999999998</v>
      </c>
      <c r="AX16">
        <v>2.944</v>
      </c>
      <c r="AY16">
        <v>2.9550000000000001</v>
      </c>
      <c r="AZ16">
        <v>3</v>
      </c>
      <c r="BA16">
        <v>0.84</v>
      </c>
      <c r="BB16">
        <v>0.88</v>
      </c>
      <c r="BC16" s="2" t="s">
        <v>161</v>
      </c>
      <c r="BD16" s="2" t="s">
        <v>161</v>
      </c>
      <c r="BE16" s="2" t="s">
        <v>161</v>
      </c>
      <c r="BF16" s="2" t="s">
        <v>161</v>
      </c>
      <c r="BG16" s="2" t="s">
        <v>161</v>
      </c>
      <c r="BH16" s="2" t="s">
        <v>161</v>
      </c>
      <c r="BI16" s="2" t="s">
        <v>161</v>
      </c>
      <c r="BJ16" s="2" t="s">
        <v>161</v>
      </c>
      <c r="BK16" s="2" t="s">
        <v>161</v>
      </c>
      <c r="BL16" s="2" t="s">
        <v>161</v>
      </c>
      <c r="BM16" s="2" t="s">
        <v>161</v>
      </c>
      <c r="BN16" s="2" t="s">
        <v>161</v>
      </c>
      <c r="BO16" s="2" t="s">
        <v>161</v>
      </c>
      <c r="BP16" s="2" t="s">
        <v>161</v>
      </c>
      <c r="BQ16" s="2" t="s">
        <v>161</v>
      </c>
      <c r="BR16" s="2" t="s">
        <v>161</v>
      </c>
      <c r="BS16" s="2" t="s">
        <v>161</v>
      </c>
      <c r="BT16" s="2" t="s">
        <v>161</v>
      </c>
      <c r="BU16" s="2" t="s">
        <v>161</v>
      </c>
      <c r="BV16" s="2" t="s">
        <v>161</v>
      </c>
      <c r="BW16" s="2" t="s">
        <v>161</v>
      </c>
      <c r="BX16">
        <v>18.715</v>
      </c>
      <c r="BY16">
        <v>18.715</v>
      </c>
      <c r="BZ16">
        <v>18.728000000000002</v>
      </c>
      <c r="CA16">
        <v>1</v>
      </c>
      <c r="CB16">
        <v>1.087</v>
      </c>
      <c r="CC16">
        <v>3.1890000000000001</v>
      </c>
      <c r="CD16">
        <v>3.1960000000000002</v>
      </c>
      <c r="CE16">
        <v>3</v>
      </c>
      <c r="CF16">
        <v>-0.93</v>
      </c>
      <c r="CG16">
        <v>1.29</v>
      </c>
      <c r="CH16" s="2" t="s">
        <v>161</v>
      </c>
      <c r="CI16" s="2" t="s">
        <v>161</v>
      </c>
      <c r="CJ16" s="2" t="s">
        <v>161</v>
      </c>
      <c r="CK16" s="2" t="s">
        <v>161</v>
      </c>
      <c r="CL16" s="2" t="s">
        <v>161</v>
      </c>
      <c r="CM16" s="2" t="s">
        <v>161</v>
      </c>
      <c r="CN16" s="2" t="s">
        <v>161</v>
      </c>
      <c r="CO16" s="2" t="s">
        <v>161</v>
      </c>
      <c r="CP16" s="2" t="s">
        <v>161</v>
      </c>
      <c r="CQ16" s="2" t="s">
        <v>161</v>
      </c>
      <c r="CR16" s="2" t="s">
        <v>161</v>
      </c>
      <c r="CS16">
        <v>79.843000000000004</v>
      </c>
      <c r="CT16">
        <v>79.843000000000004</v>
      </c>
      <c r="CU16">
        <v>79.861000000000004</v>
      </c>
      <c r="CV16">
        <v>1</v>
      </c>
      <c r="CW16">
        <v>1.752</v>
      </c>
      <c r="CX16">
        <v>3.6219999999999999</v>
      </c>
      <c r="CY16">
        <v>3.6379999999999999</v>
      </c>
      <c r="CZ16">
        <v>3</v>
      </c>
      <c r="DA16">
        <v>-0.62</v>
      </c>
      <c r="DB16">
        <v>0.14000000000000001</v>
      </c>
      <c r="DC16">
        <v>60.683</v>
      </c>
      <c r="DD16">
        <v>60.683</v>
      </c>
      <c r="DE16">
        <v>60.697000000000003</v>
      </c>
      <c r="DF16">
        <v>1</v>
      </c>
      <c r="DG16">
        <v>0.91100000000000003</v>
      </c>
      <c r="DH16">
        <v>2.6179999999999999</v>
      </c>
      <c r="DI16">
        <v>2.6259999999999999</v>
      </c>
      <c r="DJ16">
        <v>3</v>
      </c>
      <c r="DK16">
        <v>-0.05</v>
      </c>
      <c r="DL16">
        <v>-0.09</v>
      </c>
      <c r="DM16" s="2" t="s">
        <v>161</v>
      </c>
      <c r="DN16" s="2" t="s">
        <v>161</v>
      </c>
      <c r="DO16" s="2" t="s">
        <v>161</v>
      </c>
      <c r="DP16" s="2" t="s">
        <v>161</v>
      </c>
      <c r="DQ16" s="2" t="s">
        <v>161</v>
      </c>
      <c r="DR16" s="2" t="s">
        <v>161</v>
      </c>
      <c r="DS16" s="2" t="s">
        <v>161</v>
      </c>
      <c r="DT16" s="2" t="s">
        <v>161</v>
      </c>
      <c r="DU16" s="2" t="s">
        <v>161</v>
      </c>
      <c r="DV16" s="2" t="s">
        <v>161</v>
      </c>
      <c r="DW16" s="2" t="s">
        <v>168</v>
      </c>
      <c r="DX16" s="2" t="s">
        <v>217</v>
      </c>
      <c r="DY16" s="2" t="s">
        <v>161</v>
      </c>
    </row>
    <row r="17" spans="1:129" ht="45" x14ac:dyDescent="0.25">
      <c r="A17" s="1">
        <v>45744.439710648148</v>
      </c>
      <c r="B17" s="1">
        <v>45744.44226851852</v>
      </c>
      <c r="C17" s="2" t="s">
        <v>132</v>
      </c>
      <c r="D17" s="2" t="s">
        <v>218</v>
      </c>
      <c r="E17">
        <v>100</v>
      </c>
      <c r="F17">
        <v>220</v>
      </c>
      <c r="G17" s="2" t="s">
        <v>159</v>
      </c>
      <c r="H17" s="1">
        <v>45744.442274155095</v>
      </c>
      <c r="I17" s="2" t="s">
        <v>219</v>
      </c>
      <c r="J17" s="2" t="s">
        <v>161</v>
      </c>
      <c r="K17" s="2" t="s">
        <v>161</v>
      </c>
      <c r="L17" s="2" t="s">
        <v>161</v>
      </c>
      <c r="M17" s="2" t="s">
        <v>161</v>
      </c>
      <c r="N17">
        <v>30.288699999999999</v>
      </c>
      <c r="O17">
        <v>-97.739800000000002</v>
      </c>
      <c r="P17" s="2" t="s">
        <v>162</v>
      </c>
      <c r="Q17" s="2" t="s">
        <v>163</v>
      </c>
      <c r="R17">
        <v>0.89999997615814209</v>
      </c>
      <c r="S17" s="2" t="s">
        <v>164</v>
      </c>
      <c r="T17" s="2" t="s">
        <v>172</v>
      </c>
      <c r="U17" s="2" t="s">
        <v>161</v>
      </c>
      <c r="V17" s="2" t="s">
        <v>166</v>
      </c>
      <c r="W17" s="2" t="s">
        <v>187</v>
      </c>
      <c r="X17" s="2" t="s">
        <v>161</v>
      </c>
      <c r="Y17">
        <v>19.966999999999999</v>
      </c>
      <c r="Z17">
        <v>19.966999999999999</v>
      </c>
      <c r="AA17">
        <v>19.98</v>
      </c>
      <c r="AB17">
        <v>1</v>
      </c>
      <c r="AC17">
        <v>3.7879999999999998</v>
      </c>
      <c r="AD17">
        <v>10.574999999999999</v>
      </c>
      <c r="AE17">
        <v>10.593999999999999</v>
      </c>
      <c r="AF17">
        <v>4</v>
      </c>
      <c r="AG17">
        <v>0.91</v>
      </c>
      <c r="AH17">
        <v>-1.0900000000000001</v>
      </c>
      <c r="AI17" s="2" t="s">
        <v>161</v>
      </c>
      <c r="AJ17" s="2" t="s">
        <v>161</v>
      </c>
      <c r="AK17" s="2" t="s">
        <v>161</v>
      </c>
      <c r="AL17" s="2" t="s">
        <v>161</v>
      </c>
      <c r="AM17" s="2" t="s">
        <v>161</v>
      </c>
      <c r="AN17" s="2" t="s">
        <v>161</v>
      </c>
      <c r="AO17" s="2" t="s">
        <v>161</v>
      </c>
      <c r="AP17" s="2" t="s">
        <v>161</v>
      </c>
      <c r="AQ17" s="2" t="s">
        <v>161</v>
      </c>
      <c r="AR17" s="2" t="s">
        <v>161</v>
      </c>
      <c r="AS17" s="2" t="s">
        <v>161</v>
      </c>
      <c r="AT17" s="2" t="s">
        <v>161</v>
      </c>
      <c r="AU17" s="2" t="s">
        <v>161</v>
      </c>
      <c r="AV17" s="2" t="s">
        <v>161</v>
      </c>
      <c r="AW17" s="2" t="s">
        <v>161</v>
      </c>
      <c r="AX17" s="2" t="s">
        <v>161</v>
      </c>
      <c r="AY17" s="2" t="s">
        <v>161</v>
      </c>
      <c r="AZ17" s="2" t="s">
        <v>161</v>
      </c>
      <c r="BA17" s="2" t="s">
        <v>161</v>
      </c>
      <c r="BB17" s="2" t="s">
        <v>161</v>
      </c>
      <c r="BC17">
        <v>27.684999999999999</v>
      </c>
      <c r="BD17">
        <v>27.684999999999999</v>
      </c>
      <c r="BE17">
        <v>27.692</v>
      </c>
      <c r="BF17">
        <v>1</v>
      </c>
      <c r="BG17">
        <v>4.7569999999999997</v>
      </c>
      <c r="BH17">
        <v>8.9529999999999994</v>
      </c>
      <c r="BI17">
        <v>8.9629999999999992</v>
      </c>
      <c r="BJ17">
        <v>4</v>
      </c>
      <c r="BK17">
        <v>-0.08</v>
      </c>
      <c r="BL17">
        <v>-2.0299999999999998</v>
      </c>
      <c r="BM17">
        <v>18.992999999999999</v>
      </c>
      <c r="BN17">
        <v>18.992999999999999</v>
      </c>
      <c r="BO17">
        <v>19.007000000000001</v>
      </c>
      <c r="BP17">
        <v>1</v>
      </c>
      <c r="BQ17">
        <v>2.8029999999999999</v>
      </c>
      <c r="BR17">
        <v>8.77</v>
      </c>
      <c r="BS17">
        <v>8.7810000000000006</v>
      </c>
      <c r="BT17">
        <v>5</v>
      </c>
      <c r="BU17">
        <v>-0.94</v>
      </c>
      <c r="BV17">
        <v>0.53</v>
      </c>
      <c r="BW17" s="2" t="s">
        <v>161</v>
      </c>
      <c r="BX17" s="2" t="s">
        <v>161</v>
      </c>
      <c r="BY17" s="2" t="s">
        <v>161</v>
      </c>
      <c r="BZ17" s="2" t="s">
        <v>161</v>
      </c>
      <c r="CA17" s="2" t="s">
        <v>161</v>
      </c>
      <c r="CB17" s="2" t="s">
        <v>161</v>
      </c>
      <c r="CC17" s="2" t="s">
        <v>161</v>
      </c>
      <c r="CD17" s="2" t="s">
        <v>161</v>
      </c>
      <c r="CE17" s="2" t="s">
        <v>161</v>
      </c>
      <c r="CF17" s="2" t="s">
        <v>161</v>
      </c>
      <c r="CG17" s="2" t="s">
        <v>161</v>
      </c>
      <c r="CH17" s="2" t="s">
        <v>161</v>
      </c>
      <c r="CI17">
        <v>23.869</v>
      </c>
      <c r="CJ17">
        <v>23.869</v>
      </c>
      <c r="CK17">
        <v>23.888000000000002</v>
      </c>
      <c r="CL17">
        <v>1</v>
      </c>
      <c r="CM17">
        <v>3.7429999999999999</v>
      </c>
      <c r="CN17">
        <v>9.5719999999999992</v>
      </c>
      <c r="CO17">
        <v>9.5830000000000002</v>
      </c>
      <c r="CP17">
        <v>4</v>
      </c>
      <c r="CQ17">
        <v>0.08</v>
      </c>
      <c r="CR17">
        <v>-2.21</v>
      </c>
      <c r="CS17" s="2" t="s">
        <v>161</v>
      </c>
      <c r="CT17" s="2" t="s">
        <v>161</v>
      </c>
      <c r="CU17" s="2" t="s">
        <v>161</v>
      </c>
      <c r="CV17" s="2" t="s">
        <v>161</v>
      </c>
      <c r="CW17" s="2" t="s">
        <v>161</v>
      </c>
      <c r="CX17" s="2" t="s">
        <v>161</v>
      </c>
      <c r="CY17" s="2" t="s">
        <v>161</v>
      </c>
      <c r="CZ17" s="2" t="s">
        <v>161</v>
      </c>
      <c r="DA17" s="2" t="s">
        <v>161</v>
      </c>
      <c r="DB17" s="2" t="s">
        <v>161</v>
      </c>
      <c r="DC17">
        <v>36.9</v>
      </c>
      <c r="DD17">
        <v>36.9</v>
      </c>
      <c r="DE17">
        <v>36.911999999999999</v>
      </c>
      <c r="DF17">
        <v>1</v>
      </c>
      <c r="DG17">
        <v>1.353</v>
      </c>
      <c r="DH17">
        <v>4.0940000000000003</v>
      </c>
      <c r="DI17">
        <v>4.101</v>
      </c>
      <c r="DJ17">
        <v>3</v>
      </c>
      <c r="DK17">
        <v>-0.69</v>
      </c>
      <c r="DL17">
        <v>1.0900000000000001</v>
      </c>
      <c r="DM17" s="2" t="s">
        <v>161</v>
      </c>
      <c r="DN17" s="2" t="s">
        <v>161</v>
      </c>
      <c r="DO17" s="2" t="s">
        <v>161</v>
      </c>
      <c r="DP17" s="2" t="s">
        <v>161</v>
      </c>
      <c r="DQ17" s="2" t="s">
        <v>161</v>
      </c>
      <c r="DR17" s="2" t="s">
        <v>161</v>
      </c>
      <c r="DS17" s="2" t="s">
        <v>161</v>
      </c>
      <c r="DT17" s="2" t="s">
        <v>161</v>
      </c>
      <c r="DU17" s="2" t="s">
        <v>161</v>
      </c>
      <c r="DV17" s="2" t="s">
        <v>161</v>
      </c>
      <c r="DW17" s="2" t="s">
        <v>161</v>
      </c>
      <c r="DX17" s="2" t="s">
        <v>161</v>
      </c>
      <c r="DY17" s="2" t="s">
        <v>161</v>
      </c>
    </row>
    <row r="18" spans="1:129" ht="409.5" x14ac:dyDescent="0.25">
      <c r="A18" s="1">
        <v>45744.692071759258</v>
      </c>
      <c r="B18" s="1">
        <v>45744.695520833331</v>
      </c>
      <c r="C18" s="2" t="s">
        <v>132</v>
      </c>
      <c r="D18" s="2" t="s">
        <v>220</v>
      </c>
      <c r="E18">
        <v>100</v>
      </c>
      <c r="F18">
        <v>298</v>
      </c>
      <c r="G18" s="2" t="s">
        <v>159</v>
      </c>
      <c r="H18" s="1">
        <v>45744.695530902776</v>
      </c>
      <c r="I18" s="2" t="s">
        <v>221</v>
      </c>
      <c r="J18" s="2" t="s">
        <v>161</v>
      </c>
      <c r="K18" s="2" t="s">
        <v>161</v>
      </c>
      <c r="L18" s="2" t="s">
        <v>161</v>
      </c>
      <c r="M18" s="2" t="s">
        <v>161</v>
      </c>
      <c r="N18">
        <v>30.288699999999999</v>
      </c>
      <c r="O18">
        <v>-97.739800000000002</v>
      </c>
      <c r="P18" s="2" t="s">
        <v>162</v>
      </c>
      <c r="Q18" s="2" t="s">
        <v>163</v>
      </c>
      <c r="R18">
        <v>0.69999998807907104</v>
      </c>
      <c r="S18" s="2" t="s">
        <v>164</v>
      </c>
      <c r="T18" s="2" t="s">
        <v>165</v>
      </c>
      <c r="U18" s="2" t="s">
        <v>161</v>
      </c>
      <c r="V18" s="2" t="s">
        <v>166</v>
      </c>
      <c r="W18" s="2" t="s">
        <v>187</v>
      </c>
      <c r="X18" s="2" t="s">
        <v>161</v>
      </c>
      <c r="Y18" s="2" t="s">
        <v>161</v>
      </c>
      <c r="Z18" s="2" t="s">
        <v>161</v>
      </c>
      <c r="AA18" s="2" t="s">
        <v>161</v>
      </c>
      <c r="AB18" s="2" t="s">
        <v>161</v>
      </c>
      <c r="AC18" s="2" t="s">
        <v>161</v>
      </c>
      <c r="AD18" s="2" t="s">
        <v>161</v>
      </c>
      <c r="AE18" s="2" t="s">
        <v>161</v>
      </c>
      <c r="AF18" s="2" t="s">
        <v>161</v>
      </c>
      <c r="AG18" s="2" t="s">
        <v>161</v>
      </c>
      <c r="AH18" s="2" t="s">
        <v>161</v>
      </c>
      <c r="AI18">
        <v>16.527000000000001</v>
      </c>
      <c r="AJ18">
        <v>16.527000000000001</v>
      </c>
      <c r="AK18">
        <v>16.533000000000001</v>
      </c>
      <c r="AL18">
        <v>1</v>
      </c>
      <c r="AM18">
        <v>3.7919999999999998</v>
      </c>
      <c r="AN18">
        <v>16.84</v>
      </c>
      <c r="AO18">
        <v>16.847999999999999</v>
      </c>
      <c r="AP18">
        <v>4</v>
      </c>
      <c r="AQ18">
        <v>-1.61</v>
      </c>
      <c r="AR18">
        <v>-1.89</v>
      </c>
      <c r="AS18">
        <v>18.32</v>
      </c>
      <c r="AT18">
        <v>18.32</v>
      </c>
      <c r="AU18">
        <v>18.327000000000002</v>
      </c>
      <c r="AV18">
        <v>1</v>
      </c>
      <c r="AW18">
        <v>2.1520000000000001</v>
      </c>
      <c r="AX18">
        <v>5.0590000000000002</v>
      </c>
      <c r="AY18">
        <v>5.069</v>
      </c>
      <c r="AZ18">
        <v>3</v>
      </c>
      <c r="BA18">
        <v>1.38</v>
      </c>
      <c r="BB18">
        <v>-1.36</v>
      </c>
      <c r="BC18" s="2" t="s">
        <v>161</v>
      </c>
      <c r="BD18" s="2" t="s">
        <v>161</v>
      </c>
      <c r="BE18" s="2" t="s">
        <v>161</v>
      </c>
      <c r="BF18" s="2" t="s">
        <v>161</v>
      </c>
      <c r="BG18" s="2" t="s">
        <v>161</v>
      </c>
      <c r="BH18" s="2" t="s">
        <v>161</v>
      </c>
      <c r="BI18" s="2" t="s">
        <v>161</v>
      </c>
      <c r="BJ18" s="2" t="s">
        <v>161</v>
      </c>
      <c r="BK18" s="2" t="s">
        <v>161</v>
      </c>
      <c r="BL18" s="2" t="s">
        <v>161</v>
      </c>
      <c r="BM18" s="2" t="s">
        <v>161</v>
      </c>
      <c r="BN18" s="2" t="s">
        <v>161</v>
      </c>
      <c r="BO18" s="2" t="s">
        <v>161</v>
      </c>
      <c r="BP18" s="2" t="s">
        <v>161</v>
      </c>
      <c r="BQ18" s="2" t="s">
        <v>161</v>
      </c>
      <c r="BR18" s="2" t="s">
        <v>161</v>
      </c>
      <c r="BS18" s="2" t="s">
        <v>161</v>
      </c>
      <c r="BT18" s="2" t="s">
        <v>161</v>
      </c>
      <c r="BU18" s="2" t="s">
        <v>161</v>
      </c>
      <c r="BV18" s="2" t="s">
        <v>161</v>
      </c>
      <c r="BW18" s="2" t="s">
        <v>161</v>
      </c>
      <c r="BX18">
        <v>22.725000000000001</v>
      </c>
      <c r="BY18">
        <v>22.725000000000001</v>
      </c>
      <c r="BZ18">
        <v>22.733000000000001</v>
      </c>
      <c r="CA18">
        <v>1</v>
      </c>
      <c r="CB18">
        <v>1.339</v>
      </c>
      <c r="CC18">
        <v>7.319</v>
      </c>
      <c r="CD18">
        <v>7.3259999999999996</v>
      </c>
      <c r="CE18">
        <v>3</v>
      </c>
      <c r="CF18">
        <v>1.1000000000000001</v>
      </c>
      <c r="CG18">
        <v>-0.18</v>
      </c>
      <c r="CH18" s="2" t="s">
        <v>161</v>
      </c>
      <c r="CI18" s="2" t="s">
        <v>161</v>
      </c>
      <c r="CJ18" s="2" t="s">
        <v>161</v>
      </c>
      <c r="CK18" s="2" t="s">
        <v>161</v>
      </c>
      <c r="CL18" s="2" t="s">
        <v>161</v>
      </c>
      <c r="CM18" s="2" t="s">
        <v>161</v>
      </c>
      <c r="CN18" s="2" t="s">
        <v>161</v>
      </c>
      <c r="CO18" s="2" t="s">
        <v>161</v>
      </c>
      <c r="CP18" s="2" t="s">
        <v>161</v>
      </c>
      <c r="CQ18" s="2" t="s">
        <v>161</v>
      </c>
      <c r="CR18" s="2" t="s">
        <v>161</v>
      </c>
      <c r="CS18">
        <v>15.916</v>
      </c>
      <c r="CT18">
        <v>15.916</v>
      </c>
      <c r="CU18">
        <v>15.923999999999999</v>
      </c>
      <c r="CV18">
        <v>1</v>
      </c>
      <c r="CW18">
        <v>10.029</v>
      </c>
      <c r="CX18">
        <v>13.054</v>
      </c>
      <c r="CY18">
        <v>13.061</v>
      </c>
      <c r="CZ18">
        <v>3</v>
      </c>
      <c r="DA18">
        <v>0.96</v>
      </c>
      <c r="DB18">
        <v>-2.0099999999999998</v>
      </c>
      <c r="DC18" s="2" t="s">
        <v>161</v>
      </c>
      <c r="DD18" s="2" t="s">
        <v>161</v>
      </c>
      <c r="DE18" s="2" t="s">
        <v>161</v>
      </c>
      <c r="DF18" s="2" t="s">
        <v>161</v>
      </c>
      <c r="DG18" s="2" t="s">
        <v>161</v>
      </c>
      <c r="DH18" s="2" t="s">
        <v>161</v>
      </c>
      <c r="DI18" s="2" t="s">
        <v>161</v>
      </c>
      <c r="DJ18" s="2" t="s">
        <v>161</v>
      </c>
      <c r="DK18" s="2" t="s">
        <v>161</v>
      </c>
      <c r="DL18" s="2" t="s">
        <v>161</v>
      </c>
      <c r="DM18">
        <v>15.691000000000001</v>
      </c>
      <c r="DN18">
        <v>15.691000000000001</v>
      </c>
      <c r="DO18">
        <v>15.7</v>
      </c>
      <c r="DP18">
        <v>1</v>
      </c>
      <c r="DQ18">
        <v>1.897</v>
      </c>
      <c r="DR18">
        <v>4.8680000000000003</v>
      </c>
      <c r="DS18">
        <v>4.8739999999999997</v>
      </c>
      <c r="DT18">
        <v>3</v>
      </c>
      <c r="DU18">
        <v>2.31</v>
      </c>
      <c r="DV18">
        <v>-0.84</v>
      </c>
      <c r="DW18" s="2" t="s">
        <v>222</v>
      </c>
      <c r="DX18" s="2" t="s">
        <v>223</v>
      </c>
      <c r="DY18" s="2" t="s">
        <v>161</v>
      </c>
    </row>
    <row r="19" spans="1:129" ht="45" x14ac:dyDescent="0.25">
      <c r="A19" s="1">
        <v>45744.848101851851</v>
      </c>
      <c r="B19" s="1">
        <v>45744.851180555554</v>
      </c>
      <c r="C19" s="2" t="s">
        <v>132</v>
      </c>
      <c r="D19" s="2" t="s">
        <v>224</v>
      </c>
      <c r="E19">
        <v>100</v>
      </c>
      <c r="F19">
        <v>265</v>
      </c>
      <c r="G19" s="2" t="s">
        <v>159</v>
      </c>
      <c r="H19" s="1">
        <v>45744.851188206019</v>
      </c>
      <c r="I19" s="2" t="s">
        <v>225</v>
      </c>
      <c r="J19" s="2" t="s">
        <v>161</v>
      </c>
      <c r="K19" s="2" t="s">
        <v>161</v>
      </c>
      <c r="L19" s="2" t="s">
        <v>161</v>
      </c>
      <c r="M19" s="2" t="s">
        <v>161</v>
      </c>
      <c r="N19">
        <v>30.288699999999999</v>
      </c>
      <c r="O19">
        <v>-97.739800000000002</v>
      </c>
      <c r="P19" s="2" t="s">
        <v>162</v>
      </c>
      <c r="Q19" s="2" t="s">
        <v>163</v>
      </c>
      <c r="R19">
        <v>0.89999997615814209</v>
      </c>
      <c r="S19" s="2" t="s">
        <v>164</v>
      </c>
      <c r="T19" s="2" t="s">
        <v>172</v>
      </c>
      <c r="U19" s="2" t="s">
        <v>161</v>
      </c>
      <c r="V19" s="2" t="s">
        <v>226</v>
      </c>
      <c r="W19" s="2" t="s">
        <v>161</v>
      </c>
      <c r="X19" s="2" t="s">
        <v>161</v>
      </c>
      <c r="Y19" s="2" t="s">
        <v>161</v>
      </c>
      <c r="Z19" s="2" t="s">
        <v>161</v>
      </c>
      <c r="AA19" s="2" t="s">
        <v>161</v>
      </c>
      <c r="AB19" s="2" t="s">
        <v>161</v>
      </c>
      <c r="AC19" s="2" t="s">
        <v>161</v>
      </c>
      <c r="AD19" s="2" t="s">
        <v>161</v>
      </c>
      <c r="AE19" s="2" t="s">
        <v>161</v>
      </c>
      <c r="AF19" s="2" t="s">
        <v>161</v>
      </c>
      <c r="AG19" s="2" t="s">
        <v>161</v>
      </c>
      <c r="AH19" s="2" t="s">
        <v>161</v>
      </c>
      <c r="AI19">
        <v>27.148</v>
      </c>
      <c r="AJ19">
        <v>27.148</v>
      </c>
      <c r="AK19">
        <v>27.155999999999999</v>
      </c>
      <c r="AL19">
        <v>1</v>
      </c>
      <c r="AM19">
        <v>1.8109999999999999</v>
      </c>
      <c r="AN19">
        <v>15.522</v>
      </c>
      <c r="AO19">
        <v>15.528</v>
      </c>
      <c r="AP19">
        <v>8</v>
      </c>
      <c r="AQ19">
        <v>-1.46</v>
      </c>
      <c r="AR19">
        <v>0.69</v>
      </c>
      <c r="AS19" s="2" t="s">
        <v>161</v>
      </c>
      <c r="AT19" s="2" t="s">
        <v>161</v>
      </c>
      <c r="AU19" s="2" t="s">
        <v>161</v>
      </c>
      <c r="AV19" s="2" t="s">
        <v>161</v>
      </c>
      <c r="AW19" s="2" t="s">
        <v>161</v>
      </c>
      <c r="AX19" s="2" t="s">
        <v>161</v>
      </c>
      <c r="AY19" s="2" t="s">
        <v>161</v>
      </c>
      <c r="AZ19" s="2" t="s">
        <v>161</v>
      </c>
      <c r="BA19" s="2" t="s">
        <v>161</v>
      </c>
      <c r="BB19" s="2" t="s">
        <v>161</v>
      </c>
      <c r="BC19">
        <v>17.818000000000001</v>
      </c>
      <c r="BD19">
        <v>17.818000000000001</v>
      </c>
      <c r="BE19">
        <v>17.824000000000002</v>
      </c>
      <c r="BF19">
        <v>1</v>
      </c>
      <c r="BG19">
        <v>1.33</v>
      </c>
      <c r="BH19">
        <v>10.706</v>
      </c>
      <c r="BI19">
        <v>10.712999999999999</v>
      </c>
      <c r="BJ19">
        <v>6</v>
      </c>
      <c r="BK19">
        <v>0.3</v>
      </c>
      <c r="BL19">
        <v>-1.51</v>
      </c>
      <c r="BM19">
        <v>18.562000000000001</v>
      </c>
      <c r="BN19">
        <v>18.562000000000001</v>
      </c>
      <c r="BO19">
        <v>18.568000000000001</v>
      </c>
      <c r="BP19">
        <v>1</v>
      </c>
      <c r="BQ19">
        <v>1.4410000000000001</v>
      </c>
      <c r="BR19">
        <v>18.260999999999999</v>
      </c>
      <c r="BS19">
        <v>18.266999999999999</v>
      </c>
      <c r="BT19">
        <v>9</v>
      </c>
      <c r="BU19">
        <v>-2.61</v>
      </c>
      <c r="BV19">
        <v>0.46</v>
      </c>
      <c r="BW19" s="2" t="s">
        <v>161</v>
      </c>
      <c r="BX19" s="2" t="s">
        <v>161</v>
      </c>
      <c r="BY19" s="2" t="s">
        <v>161</v>
      </c>
      <c r="BZ19" s="2" t="s">
        <v>161</v>
      </c>
      <c r="CA19" s="2" t="s">
        <v>161</v>
      </c>
      <c r="CB19" s="2" t="s">
        <v>161</v>
      </c>
      <c r="CC19" s="2" t="s">
        <v>161</v>
      </c>
      <c r="CD19" s="2" t="s">
        <v>161</v>
      </c>
      <c r="CE19" s="2" t="s">
        <v>161</v>
      </c>
      <c r="CF19" s="2" t="s">
        <v>161</v>
      </c>
      <c r="CG19" s="2" t="s">
        <v>161</v>
      </c>
      <c r="CH19" s="2" t="s">
        <v>161</v>
      </c>
      <c r="CI19" s="2" t="s">
        <v>161</v>
      </c>
      <c r="CJ19" s="2" t="s">
        <v>161</v>
      </c>
      <c r="CK19" s="2" t="s">
        <v>161</v>
      </c>
      <c r="CL19" s="2" t="s">
        <v>161</v>
      </c>
      <c r="CM19" s="2" t="s">
        <v>161</v>
      </c>
      <c r="CN19" s="2" t="s">
        <v>161</v>
      </c>
      <c r="CO19" s="2" t="s">
        <v>161</v>
      </c>
      <c r="CP19" s="2" t="s">
        <v>161</v>
      </c>
      <c r="CQ19" s="2" t="s">
        <v>161</v>
      </c>
      <c r="CR19" s="2" t="s">
        <v>161</v>
      </c>
      <c r="CS19">
        <v>18.422999999999998</v>
      </c>
      <c r="CT19">
        <v>18.422999999999998</v>
      </c>
      <c r="CU19">
        <v>18.431999999999999</v>
      </c>
      <c r="CV19">
        <v>1</v>
      </c>
      <c r="CW19">
        <v>2.911</v>
      </c>
      <c r="CX19">
        <v>9.0009999999999994</v>
      </c>
      <c r="CY19">
        <v>9.0079999999999991</v>
      </c>
      <c r="CZ19">
        <v>5</v>
      </c>
      <c r="DA19">
        <v>0.89</v>
      </c>
      <c r="DB19">
        <v>-0.39</v>
      </c>
      <c r="DC19">
        <v>17.446000000000002</v>
      </c>
      <c r="DD19">
        <v>17.446000000000002</v>
      </c>
      <c r="DE19">
        <v>17.45</v>
      </c>
      <c r="DF19">
        <v>1</v>
      </c>
      <c r="DG19">
        <v>1.68</v>
      </c>
      <c r="DH19">
        <v>14.257999999999999</v>
      </c>
      <c r="DI19">
        <v>14.266</v>
      </c>
      <c r="DJ19">
        <v>5</v>
      </c>
      <c r="DK19">
        <v>-0.6</v>
      </c>
      <c r="DL19">
        <v>0.67</v>
      </c>
      <c r="DM19" s="2" t="s">
        <v>161</v>
      </c>
      <c r="DN19" s="2" t="s">
        <v>161</v>
      </c>
      <c r="DO19" s="2" t="s">
        <v>161</v>
      </c>
      <c r="DP19" s="2" t="s">
        <v>161</v>
      </c>
      <c r="DQ19" s="2" t="s">
        <v>161</v>
      </c>
      <c r="DR19" s="2" t="s">
        <v>161</v>
      </c>
      <c r="DS19" s="2" t="s">
        <v>161</v>
      </c>
      <c r="DT19" s="2" t="s">
        <v>161</v>
      </c>
      <c r="DU19" s="2" t="s">
        <v>161</v>
      </c>
      <c r="DV19" s="2" t="s">
        <v>161</v>
      </c>
      <c r="DW19" s="2" t="s">
        <v>161</v>
      </c>
      <c r="DX19" s="2" t="s">
        <v>161</v>
      </c>
      <c r="DY19" s="2" t="s">
        <v>161</v>
      </c>
    </row>
    <row r="20" spans="1:129" ht="409.5" x14ac:dyDescent="0.25">
      <c r="A20" s="1">
        <v>45745.49627314815</v>
      </c>
      <c r="B20" s="1">
        <v>45745.498761574076</v>
      </c>
      <c r="C20" s="2" t="s">
        <v>132</v>
      </c>
      <c r="D20" s="2" t="s">
        <v>227</v>
      </c>
      <c r="E20">
        <v>100</v>
      </c>
      <c r="F20">
        <v>215</v>
      </c>
      <c r="G20" s="2" t="s">
        <v>159</v>
      </c>
      <c r="H20" s="1">
        <v>45745.498773599538</v>
      </c>
      <c r="I20" s="2" t="s">
        <v>228</v>
      </c>
      <c r="J20" s="2" t="s">
        <v>161</v>
      </c>
      <c r="K20" s="2" t="s">
        <v>161</v>
      </c>
      <c r="L20" s="2" t="s">
        <v>161</v>
      </c>
      <c r="M20" s="2" t="s">
        <v>161</v>
      </c>
      <c r="N20">
        <v>30.2881</v>
      </c>
      <c r="O20">
        <v>-97.763999999999996</v>
      </c>
      <c r="P20" s="2" t="s">
        <v>162</v>
      </c>
      <c r="Q20" s="2" t="s">
        <v>163</v>
      </c>
      <c r="R20">
        <v>1</v>
      </c>
      <c r="S20" s="2" t="s">
        <v>164</v>
      </c>
      <c r="T20" s="2" t="s">
        <v>172</v>
      </c>
      <c r="U20" s="2" t="s">
        <v>161</v>
      </c>
      <c r="V20" s="2" t="s">
        <v>166</v>
      </c>
      <c r="W20" s="2" t="s">
        <v>187</v>
      </c>
      <c r="X20" s="2" t="s">
        <v>161</v>
      </c>
      <c r="Y20" s="2" t="s">
        <v>161</v>
      </c>
      <c r="Z20" s="2" t="s">
        <v>161</v>
      </c>
      <c r="AA20" s="2" t="s">
        <v>161</v>
      </c>
      <c r="AB20" s="2" t="s">
        <v>161</v>
      </c>
      <c r="AC20" s="2" t="s">
        <v>161</v>
      </c>
      <c r="AD20" s="2" t="s">
        <v>161</v>
      </c>
      <c r="AE20" s="2" t="s">
        <v>161</v>
      </c>
      <c r="AF20" s="2" t="s">
        <v>161</v>
      </c>
      <c r="AG20" s="2" t="s">
        <v>161</v>
      </c>
      <c r="AH20" s="2" t="s">
        <v>161</v>
      </c>
      <c r="AI20">
        <v>17.791</v>
      </c>
      <c r="AJ20">
        <v>17.791</v>
      </c>
      <c r="AK20">
        <v>17.797999999999998</v>
      </c>
      <c r="AL20">
        <v>1</v>
      </c>
      <c r="AM20">
        <v>1.8120000000000001</v>
      </c>
      <c r="AN20">
        <v>7.68</v>
      </c>
      <c r="AO20">
        <v>7.6859999999999999</v>
      </c>
      <c r="AP20">
        <v>3</v>
      </c>
      <c r="AQ20">
        <v>-0.21</v>
      </c>
      <c r="AR20">
        <v>-0.73</v>
      </c>
      <c r="AS20" s="2" t="s">
        <v>161</v>
      </c>
      <c r="AT20" s="2" t="s">
        <v>161</v>
      </c>
      <c r="AU20" s="2" t="s">
        <v>161</v>
      </c>
      <c r="AV20" s="2" t="s">
        <v>161</v>
      </c>
      <c r="AW20" s="2" t="s">
        <v>161</v>
      </c>
      <c r="AX20" s="2" t="s">
        <v>161</v>
      </c>
      <c r="AY20" s="2" t="s">
        <v>161</v>
      </c>
      <c r="AZ20" s="2" t="s">
        <v>161</v>
      </c>
      <c r="BA20" s="2" t="s">
        <v>161</v>
      </c>
      <c r="BB20" s="2" t="s">
        <v>161</v>
      </c>
      <c r="BC20">
        <v>17.385999999999999</v>
      </c>
      <c r="BD20">
        <v>17.385999999999999</v>
      </c>
      <c r="BE20">
        <v>17.390999999999998</v>
      </c>
      <c r="BF20">
        <v>1</v>
      </c>
      <c r="BG20">
        <v>3.278</v>
      </c>
      <c r="BH20">
        <v>6.9989999999999997</v>
      </c>
      <c r="BI20">
        <v>7.0039999999999996</v>
      </c>
      <c r="BJ20">
        <v>4</v>
      </c>
      <c r="BK20">
        <v>-1.21</v>
      </c>
      <c r="BL20">
        <v>0.04</v>
      </c>
      <c r="BM20" s="2" t="s">
        <v>161</v>
      </c>
      <c r="BN20" s="2" t="s">
        <v>161</v>
      </c>
      <c r="BO20" s="2" t="s">
        <v>161</v>
      </c>
      <c r="BP20" s="2" t="s">
        <v>161</v>
      </c>
      <c r="BQ20" s="2" t="s">
        <v>161</v>
      </c>
      <c r="BR20" s="2" t="s">
        <v>161</v>
      </c>
      <c r="BS20" s="2" t="s">
        <v>161</v>
      </c>
      <c r="BT20" s="2" t="s">
        <v>161</v>
      </c>
      <c r="BU20" s="2" t="s">
        <v>161</v>
      </c>
      <c r="BV20" s="2" t="s">
        <v>161</v>
      </c>
      <c r="BW20" s="2" t="s">
        <v>161</v>
      </c>
      <c r="BX20">
        <v>15.57</v>
      </c>
      <c r="BY20">
        <v>15.57</v>
      </c>
      <c r="BZ20">
        <v>15.577</v>
      </c>
      <c r="CA20">
        <v>1</v>
      </c>
      <c r="CB20">
        <v>1.992</v>
      </c>
      <c r="CC20">
        <v>8.4589999999999996</v>
      </c>
      <c r="CD20">
        <v>8.4659999999999993</v>
      </c>
      <c r="CE20">
        <v>5</v>
      </c>
      <c r="CF20">
        <v>-1.58</v>
      </c>
      <c r="CG20">
        <v>0.92</v>
      </c>
      <c r="CH20" s="2" t="s">
        <v>161</v>
      </c>
      <c r="CI20">
        <v>15.82</v>
      </c>
      <c r="CJ20">
        <v>15.82</v>
      </c>
      <c r="CK20">
        <v>15.827</v>
      </c>
      <c r="CL20">
        <v>1</v>
      </c>
      <c r="CM20">
        <v>2.282</v>
      </c>
      <c r="CN20">
        <v>5.05</v>
      </c>
      <c r="CO20">
        <v>5.0579999999999998</v>
      </c>
      <c r="CP20">
        <v>4</v>
      </c>
      <c r="CQ20">
        <v>1.22</v>
      </c>
      <c r="CR20">
        <v>0.66</v>
      </c>
      <c r="CS20" s="2" t="s">
        <v>161</v>
      </c>
      <c r="CT20" s="2" t="s">
        <v>161</v>
      </c>
      <c r="CU20" s="2" t="s">
        <v>161</v>
      </c>
      <c r="CV20" s="2" t="s">
        <v>161</v>
      </c>
      <c r="CW20" s="2" t="s">
        <v>161</v>
      </c>
      <c r="CX20" s="2" t="s">
        <v>161</v>
      </c>
      <c r="CY20" s="2" t="s">
        <v>161</v>
      </c>
      <c r="CZ20" s="2" t="s">
        <v>161</v>
      </c>
      <c r="DA20" s="2" t="s">
        <v>161</v>
      </c>
      <c r="DB20" s="2" t="s">
        <v>161</v>
      </c>
      <c r="DC20" s="2" t="s">
        <v>161</v>
      </c>
      <c r="DD20" s="2" t="s">
        <v>161</v>
      </c>
      <c r="DE20" s="2" t="s">
        <v>161</v>
      </c>
      <c r="DF20" s="2" t="s">
        <v>161</v>
      </c>
      <c r="DG20" s="2" t="s">
        <v>161</v>
      </c>
      <c r="DH20" s="2" t="s">
        <v>161</v>
      </c>
      <c r="DI20" s="2" t="s">
        <v>161</v>
      </c>
      <c r="DJ20" s="2" t="s">
        <v>161</v>
      </c>
      <c r="DK20" s="2" t="s">
        <v>161</v>
      </c>
      <c r="DL20" s="2" t="s">
        <v>161</v>
      </c>
      <c r="DM20">
        <v>16.527999999999999</v>
      </c>
      <c r="DN20">
        <v>16.527999999999999</v>
      </c>
      <c r="DO20">
        <v>16.533000000000001</v>
      </c>
      <c r="DP20">
        <v>1</v>
      </c>
      <c r="DQ20">
        <v>2.4390000000000001</v>
      </c>
      <c r="DR20">
        <v>6.0919999999999996</v>
      </c>
      <c r="DS20">
        <v>6.0979999999999999</v>
      </c>
      <c r="DT20">
        <v>4</v>
      </c>
      <c r="DU20">
        <v>-1.35</v>
      </c>
      <c r="DV20">
        <v>0.5</v>
      </c>
      <c r="DW20" s="2" t="s">
        <v>161</v>
      </c>
      <c r="DX20" s="2" t="s">
        <v>229</v>
      </c>
      <c r="DY20" s="2" t="s">
        <v>161</v>
      </c>
    </row>
    <row r="21" spans="1:129" ht="195" x14ac:dyDescent="0.25">
      <c r="A21" s="1">
        <v>45745.630856481483</v>
      </c>
      <c r="B21" s="1">
        <v>45745.63385416667</v>
      </c>
      <c r="C21" s="2" t="s">
        <v>132</v>
      </c>
      <c r="D21" s="2" t="s">
        <v>230</v>
      </c>
      <c r="E21">
        <v>100</v>
      </c>
      <c r="F21">
        <v>258</v>
      </c>
      <c r="G21" s="2" t="s">
        <v>159</v>
      </c>
      <c r="H21" s="1">
        <v>45745.633859884256</v>
      </c>
      <c r="I21" s="2" t="s">
        <v>231</v>
      </c>
      <c r="J21" s="2" t="s">
        <v>161</v>
      </c>
      <c r="K21" s="2" t="s">
        <v>161</v>
      </c>
      <c r="L21" s="2" t="s">
        <v>161</v>
      </c>
      <c r="M21" s="2" t="s">
        <v>161</v>
      </c>
      <c r="N21">
        <v>30.2881</v>
      </c>
      <c r="O21">
        <v>-97.763999999999996</v>
      </c>
      <c r="P21" s="2" t="s">
        <v>162</v>
      </c>
      <c r="Q21" s="2" t="s">
        <v>163</v>
      </c>
      <c r="R21">
        <v>0.89999997615814209</v>
      </c>
      <c r="S21" s="2" t="s">
        <v>164</v>
      </c>
      <c r="T21" s="2" t="s">
        <v>165</v>
      </c>
      <c r="U21" s="2" t="s">
        <v>161</v>
      </c>
      <c r="V21" s="2" t="s">
        <v>166</v>
      </c>
      <c r="W21" s="2" t="s">
        <v>232</v>
      </c>
      <c r="X21" s="2" t="s">
        <v>161</v>
      </c>
      <c r="Y21">
        <v>15.938000000000001</v>
      </c>
      <c r="Z21">
        <v>15.938000000000001</v>
      </c>
      <c r="AA21">
        <v>15.944000000000001</v>
      </c>
      <c r="AB21">
        <v>1</v>
      </c>
      <c r="AC21">
        <v>3.9039999999999999</v>
      </c>
      <c r="AD21">
        <v>8.48</v>
      </c>
      <c r="AE21">
        <v>8.4890000000000008</v>
      </c>
      <c r="AF21">
        <v>3</v>
      </c>
      <c r="AG21">
        <v>1.65</v>
      </c>
      <c r="AH21">
        <v>2.44</v>
      </c>
      <c r="AI21" s="2" t="s">
        <v>161</v>
      </c>
      <c r="AJ21" s="2" t="s">
        <v>161</v>
      </c>
      <c r="AK21" s="2" t="s">
        <v>161</v>
      </c>
      <c r="AL21" s="2" t="s">
        <v>161</v>
      </c>
      <c r="AM21" s="2" t="s">
        <v>161</v>
      </c>
      <c r="AN21" s="2" t="s">
        <v>161</v>
      </c>
      <c r="AO21" s="2" t="s">
        <v>161</v>
      </c>
      <c r="AP21" s="2" t="s">
        <v>161</v>
      </c>
      <c r="AQ21" s="2" t="s">
        <v>161</v>
      </c>
      <c r="AR21" s="2" t="s">
        <v>161</v>
      </c>
      <c r="AS21">
        <v>20.734000000000002</v>
      </c>
      <c r="AT21">
        <v>20.734000000000002</v>
      </c>
      <c r="AU21">
        <v>20.741</v>
      </c>
      <c r="AV21">
        <v>1</v>
      </c>
      <c r="AW21">
        <v>6.66</v>
      </c>
      <c r="AX21">
        <v>20.001000000000001</v>
      </c>
      <c r="AY21">
        <v>20.007000000000001</v>
      </c>
      <c r="AZ21">
        <v>6</v>
      </c>
      <c r="BA21">
        <v>-1.19</v>
      </c>
      <c r="BB21">
        <v>1.05</v>
      </c>
      <c r="BC21" s="2" t="s">
        <v>161</v>
      </c>
      <c r="BD21" s="2" t="s">
        <v>161</v>
      </c>
      <c r="BE21" s="2" t="s">
        <v>161</v>
      </c>
      <c r="BF21" s="2" t="s">
        <v>161</v>
      </c>
      <c r="BG21" s="2" t="s">
        <v>161</v>
      </c>
      <c r="BH21" s="2" t="s">
        <v>161</v>
      </c>
      <c r="BI21" s="2" t="s">
        <v>161</v>
      </c>
      <c r="BJ21" s="2" t="s">
        <v>161</v>
      </c>
      <c r="BK21" s="2" t="s">
        <v>161</v>
      </c>
      <c r="BL21" s="2" t="s">
        <v>161</v>
      </c>
      <c r="BM21" s="2" t="s">
        <v>161</v>
      </c>
      <c r="BN21" s="2" t="s">
        <v>161</v>
      </c>
      <c r="BO21" s="2" t="s">
        <v>161</v>
      </c>
      <c r="BP21" s="2" t="s">
        <v>161</v>
      </c>
      <c r="BQ21" s="2" t="s">
        <v>161</v>
      </c>
      <c r="BR21" s="2" t="s">
        <v>161</v>
      </c>
      <c r="BS21" s="2" t="s">
        <v>161</v>
      </c>
      <c r="BT21" s="2" t="s">
        <v>161</v>
      </c>
      <c r="BU21" s="2" t="s">
        <v>161</v>
      </c>
      <c r="BV21" s="2" t="s">
        <v>161</v>
      </c>
      <c r="BW21" s="2" t="s">
        <v>161</v>
      </c>
      <c r="BX21">
        <v>23.103999999999999</v>
      </c>
      <c r="BY21">
        <v>24.206</v>
      </c>
      <c r="BZ21">
        <v>24.212</v>
      </c>
      <c r="CA21">
        <v>2</v>
      </c>
      <c r="CB21">
        <v>1.6060000000000001</v>
      </c>
      <c r="CC21">
        <v>8.49</v>
      </c>
      <c r="CD21">
        <v>8.4969999999999999</v>
      </c>
      <c r="CE21">
        <v>4</v>
      </c>
      <c r="CF21">
        <v>-2.0299999999999998</v>
      </c>
      <c r="CG21">
        <v>0.36</v>
      </c>
      <c r="CH21" s="2" t="s">
        <v>161</v>
      </c>
      <c r="CI21" s="2" t="s">
        <v>161</v>
      </c>
      <c r="CJ21" s="2" t="s">
        <v>161</v>
      </c>
      <c r="CK21" s="2" t="s">
        <v>161</v>
      </c>
      <c r="CL21" s="2" t="s">
        <v>161</v>
      </c>
      <c r="CM21" s="2" t="s">
        <v>161</v>
      </c>
      <c r="CN21" s="2" t="s">
        <v>161</v>
      </c>
      <c r="CO21" s="2" t="s">
        <v>161</v>
      </c>
      <c r="CP21" s="2" t="s">
        <v>161</v>
      </c>
      <c r="CQ21" s="2" t="s">
        <v>161</v>
      </c>
      <c r="CR21" s="2" t="s">
        <v>161</v>
      </c>
      <c r="CS21">
        <v>17.800999999999998</v>
      </c>
      <c r="CT21">
        <v>17.800999999999998</v>
      </c>
      <c r="CU21">
        <v>17.809999999999999</v>
      </c>
      <c r="CV21">
        <v>1</v>
      </c>
      <c r="CW21">
        <v>4.6310000000000002</v>
      </c>
      <c r="CX21">
        <v>18.87</v>
      </c>
      <c r="CY21">
        <v>18.88</v>
      </c>
      <c r="CZ21">
        <v>5</v>
      </c>
      <c r="DA21">
        <v>-1.1499999999999999</v>
      </c>
      <c r="DB21">
        <v>-1.45</v>
      </c>
      <c r="DC21">
        <v>16.155000000000001</v>
      </c>
      <c r="DD21">
        <v>16.155000000000001</v>
      </c>
      <c r="DE21">
        <v>16.16</v>
      </c>
      <c r="DF21">
        <v>1</v>
      </c>
      <c r="DG21">
        <v>8.6389999999999993</v>
      </c>
      <c r="DH21">
        <v>13.952</v>
      </c>
      <c r="DI21">
        <v>13.961</v>
      </c>
      <c r="DJ21">
        <v>3</v>
      </c>
      <c r="DK21">
        <v>-0.1</v>
      </c>
      <c r="DL21">
        <v>1.17</v>
      </c>
      <c r="DM21" s="2" t="s">
        <v>161</v>
      </c>
      <c r="DN21" s="2" t="s">
        <v>161</v>
      </c>
      <c r="DO21" s="2" t="s">
        <v>161</v>
      </c>
      <c r="DP21" s="2" t="s">
        <v>161</v>
      </c>
      <c r="DQ21" s="2" t="s">
        <v>161</v>
      </c>
      <c r="DR21" s="2" t="s">
        <v>161</v>
      </c>
      <c r="DS21" s="2" t="s">
        <v>161</v>
      </c>
      <c r="DT21" s="2" t="s">
        <v>161</v>
      </c>
      <c r="DU21" s="2" t="s">
        <v>161</v>
      </c>
      <c r="DV21" s="2" t="s">
        <v>161</v>
      </c>
      <c r="DW21" s="2" t="s">
        <v>233</v>
      </c>
      <c r="DX21" s="2" t="s">
        <v>234</v>
      </c>
      <c r="DY21" s="2" t="s">
        <v>161</v>
      </c>
    </row>
    <row r="22" spans="1:129" ht="255" x14ac:dyDescent="0.25">
      <c r="A22" s="1">
        <v>45743.527337962965</v>
      </c>
      <c r="B22" s="1">
        <v>45745.639907407407</v>
      </c>
      <c r="C22" s="2" t="s">
        <v>132</v>
      </c>
      <c r="D22" s="2" t="s">
        <v>235</v>
      </c>
      <c r="E22">
        <v>100</v>
      </c>
      <c r="F22">
        <v>182525</v>
      </c>
      <c r="G22" s="2" t="s">
        <v>159</v>
      </c>
      <c r="H22" s="1">
        <v>45745.639922893519</v>
      </c>
      <c r="I22" s="2" t="s">
        <v>236</v>
      </c>
      <c r="J22" s="2" t="s">
        <v>161</v>
      </c>
      <c r="K22" s="2" t="s">
        <v>161</v>
      </c>
      <c r="L22" s="2" t="s">
        <v>161</v>
      </c>
      <c r="M22" s="2" t="s">
        <v>161</v>
      </c>
      <c r="N22">
        <v>30.288699999999999</v>
      </c>
      <c r="O22">
        <v>-97.739800000000002</v>
      </c>
      <c r="P22" s="2" t="s">
        <v>162</v>
      </c>
      <c r="Q22" s="2" t="s">
        <v>163</v>
      </c>
      <c r="R22">
        <v>0.89999997615814209</v>
      </c>
      <c r="S22" s="2" t="s">
        <v>164</v>
      </c>
      <c r="T22" s="2" t="s">
        <v>165</v>
      </c>
      <c r="U22" s="2" t="s">
        <v>161</v>
      </c>
      <c r="V22" s="2" t="s">
        <v>166</v>
      </c>
      <c r="W22" s="2" t="s">
        <v>187</v>
      </c>
      <c r="X22" s="2" t="s">
        <v>161</v>
      </c>
      <c r="Y22">
        <v>39.35</v>
      </c>
      <c r="Z22">
        <v>39.35</v>
      </c>
      <c r="AA22">
        <v>39.356000000000002</v>
      </c>
      <c r="AB22">
        <v>1</v>
      </c>
      <c r="AC22">
        <v>6.9279999999999999</v>
      </c>
      <c r="AD22">
        <v>18.71</v>
      </c>
      <c r="AE22">
        <v>18.713000000000001</v>
      </c>
      <c r="AF22">
        <v>4</v>
      </c>
      <c r="AG22">
        <v>-0.05</v>
      </c>
      <c r="AH22">
        <v>-1.48</v>
      </c>
      <c r="AI22" s="2" t="s">
        <v>161</v>
      </c>
      <c r="AJ22" s="2" t="s">
        <v>161</v>
      </c>
      <c r="AK22" s="2" t="s">
        <v>161</v>
      </c>
      <c r="AL22" s="2" t="s">
        <v>161</v>
      </c>
      <c r="AM22" s="2" t="s">
        <v>161</v>
      </c>
      <c r="AN22" s="2" t="s">
        <v>161</v>
      </c>
      <c r="AO22" s="2" t="s">
        <v>161</v>
      </c>
      <c r="AP22" s="2" t="s">
        <v>161</v>
      </c>
      <c r="AQ22" s="2" t="s">
        <v>161</v>
      </c>
      <c r="AR22" s="2" t="s">
        <v>161</v>
      </c>
      <c r="AS22" s="2" t="s">
        <v>161</v>
      </c>
      <c r="AT22" s="2" t="s">
        <v>161</v>
      </c>
      <c r="AU22" s="2" t="s">
        <v>161</v>
      </c>
      <c r="AV22" s="2" t="s">
        <v>161</v>
      </c>
      <c r="AW22" s="2" t="s">
        <v>161</v>
      </c>
      <c r="AX22" s="2" t="s">
        <v>161</v>
      </c>
      <c r="AY22" s="2" t="s">
        <v>161</v>
      </c>
      <c r="AZ22" s="2" t="s">
        <v>161</v>
      </c>
      <c r="BA22" s="2" t="s">
        <v>161</v>
      </c>
      <c r="BB22" s="2" t="s">
        <v>161</v>
      </c>
      <c r="BC22">
        <v>30.888999999999999</v>
      </c>
      <c r="BD22">
        <v>30.888999999999999</v>
      </c>
      <c r="BE22">
        <v>30.895</v>
      </c>
      <c r="BF22">
        <v>1</v>
      </c>
      <c r="BG22">
        <v>2.8420000000000001</v>
      </c>
      <c r="BH22">
        <v>14.725</v>
      </c>
      <c r="BI22">
        <v>14.728999999999999</v>
      </c>
      <c r="BJ22">
        <v>5</v>
      </c>
      <c r="BK22">
        <v>1.22</v>
      </c>
      <c r="BL22">
        <v>0.71</v>
      </c>
      <c r="BM22">
        <v>25.77</v>
      </c>
      <c r="BN22">
        <v>25.77</v>
      </c>
      <c r="BO22">
        <v>25.776</v>
      </c>
      <c r="BP22">
        <v>1</v>
      </c>
      <c r="BQ22">
        <v>3.2669999999999999</v>
      </c>
      <c r="BR22">
        <v>12.554</v>
      </c>
      <c r="BS22">
        <v>12.555999999999999</v>
      </c>
      <c r="BT22">
        <v>5</v>
      </c>
      <c r="BU22">
        <v>1.44</v>
      </c>
      <c r="BV22">
        <v>0.84</v>
      </c>
      <c r="BW22" s="2" t="s">
        <v>161</v>
      </c>
      <c r="BX22" s="2" t="s">
        <v>161</v>
      </c>
      <c r="BY22" s="2" t="s">
        <v>161</v>
      </c>
      <c r="BZ22" s="2" t="s">
        <v>161</v>
      </c>
      <c r="CA22" s="2" t="s">
        <v>161</v>
      </c>
      <c r="CB22" s="2" t="s">
        <v>161</v>
      </c>
      <c r="CC22" s="2" t="s">
        <v>161</v>
      </c>
      <c r="CD22" s="2" t="s">
        <v>161</v>
      </c>
      <c r="CE22" s="2" t="s">
        <v>161</v>
      </c>
      <c r="CF22" s="2" t="s">
        <v>161</v>
      </c>
      <c r="CG22" s="2" t="s">
        <v>161</v>
      </c>
      <c r="CH22" s="2" t="s">
        <v>161</v>
      </c>
      <c r="CI22">
        <v>36.615000000000002</v>
      </c>
      <c r="CJ22">
        <v>36.615000000000002</v>
      </c>
      <c r="CK22">
        <v>36.619</v>
      </c>
      <c r="CL22">
        <v>1</v>
      </c>
      <c r="CM22">
        <v>27.503</v>
      </c>
      <c r="CN22">
        <v>35.283000000000001</v>
      </c>
      <c r="CO22">
        <v>35.289000000000001</v>
      </c>
      <c r="CP22">
        <v>3</v>
      </c>
      <c r="CQ22">
        <v>1.28</v>
      </c>
      <c r="CR22">
        <v>0.67</v>
      </c>
      <c r="CS22" s="2" t="s">
        <v>161</v>
      </c>
      <c r="CT22" s="2" t="s">
        <v>161</v>
      </c>
      <c r="CU22" s="2" t="s">
        <v>161</v>
      </c>
      <c r="CV22" s="2" t="s">
        <v>161</v>
      </c>
      <c r="CW22" s="2" t="s">
        <v>161</v>
      </c>
      <c r="CX22" s="2" t="s">
        <v>161</v>
      </c>
      <c r="CY22" s="2" t="s">
        <v>161</v>
      </c>
      <c r="CZ22" s="2" t="s">
        <v>161</v>
      </c>
      <c r="DA22" s="2" t="s">
        <v>161</v>
      </c>
      <c r="DB22" s="2" t="s">
        <v>161</v>
      </c>
      <c r="DC22" s="2" t="s">
        <v>161</v>
      </c>
      <c r="DD22" s="2" t="s">
        <v>161</v>
      </c>
      <c r="DE22" s="2" t="s">
        <v>161</v>
      </c>
      <c r="DF22" s="2" t="s">
        <v>161</v>
      </c>
      <c r="DG22" s="2" t="s">
        <v>161</v>
      </c>
      <c r="DH22" s="2" t="s">
        <v>161</v>
      </c>
      <c r="DI22" s="2" t="s">
        <v>161</v>
      </c>
      <c r="DJ22" s="2" t="s">
        <v>161</v>
      </c>
      <c r="DK22" s="2" t="s">
        <v>161</v>
      </c>
      <c r="DL22" s="2" t="s">
        <v>161</v>
      </c>
      <c r="DM22">
        <v>18.88</v>
      </c>
      <c r="DN22">
        <v>18.88</v>
      </c>
      <c r="DO22">
        <v>18.885999999999999</v>
      </c>
      <c r="DP22">
        <v>1</v>
      </c>
      <c r="DQ22">
        <v>3.1720000000000002</v>
      </c>
      <c r="DR22">
        <v>7.2229999999999999</v>
      </c>
      <c r="DS22">
        <v>7.2270000000000003</v>
      </c>
      <c r="DT22">
        <v>3</v>
      </c>
      <c r="DU22">
        <v>2.2599999999999998</v>
      </c>
      <c r="DV22">
        <v>2.0499999999999998</v>
      </c>
      <c r="DW22" s="2" t="s">
        <v>168</v>
      </c>
      <c r="DX22" s="2" t="s">
        <v>237</v>
      </c>
      <c r="DY22" s="2" t="s">
        <v>161</v>
      </c>
    </row>
    <row r="23" spans="1:129" ht="120" x14ac:dyDescent="0.25">
      <c r="A23" s="1">
        <v>45745.654236111113</v>
      </c>
      <c r="B23" s="1">
        <v>45745.657372685186</v>
      </c>
      <c r="C23" s="2" t="s">
        <v>132</v>
      </c>
      <c r="D23" s="2" t="s">
        <v>238</v>
      </c>
      <c r="E23">
        <v>100</v>
      </c>
      <c r="F23">
        <v>271</v>
      </c>
      <c r="G23" s="2" t="s">
        <v>159</v>
      </c>
      <c r="H23" s="1">
        <v>45745.657382210651</v>
      </c>
      <c r="I23" s="2" t="s">
        <v>239</v>
      </c>
      <c r="J23" s="2" t="s">
        <v>161</v>
      </c>
      <c r="K23" s="2" t="s">
        <v>161</v>
      </c>
      <c r="L23" s="2" t="s">
        <v>161</v>
      </c>
      <c r="M23" s="2" t="s">
        <v>161</v>
      </c>
      <c r="N23">
        <v>30.377300000000002</v>
      </c>
      <c r="O23">
        <v>-97.71</v>
      </c>
      <c r="P23" s="2" t="s">
        <v>162</v>
      </c>
      <c r="Q23" s="2" t="s">
        <v>163</v>
      </c>
      <c r="R23">
        <v>1</v>
      </c>
      <c r="S23" s="2" t="s">
        <v>164</v>
      </c>
      <c r="T23" s="2" t="s">
        <v>165</v>
      </c>
      <c r="U23" s="2" t="s">
        <v>161</v>
      </c>
      <c r="V23" s="2" t="s">
        <v>166</v>
      </c>
      <c r="W23" s="2" t="s">
        <v>232</v>
      </c>
      <c r="X23" s="2" t="s">
        <v>161</v>
      </c>
      <c r="Y23" s="2" t="s">
        <v>161</v>
      </c>
      <c r="Z23" s="2" t="s">
        <v>161</v>
      </c>
      <c r="AA23" s="2" t="s">
        <v>161</v>
      </c>
      <c r="AB23" s="2" t="s">
        <v>161</v>
      </c>
      <c r="AC23" s="2" t="s">
        <v>161</v>
      </c>
      <c r="AD23" s="2" t="s">
        <v>161</v>
      </c>
      <c r="AE23" s="2" t="s">
        <v>161</v>
      </c>
      <c r="AF23" s="2" t="s">
        <v>161</v>
      </c>
      <c r="AG23" s="2" t="s">
        <v>161</v>
      </c>
      <c r="AH23" s="2" t="s">
        <v>161</v>
      </c>
      <c r="AI23">
        <v>17.173999999999999</v>
      </c>
      <c r="AJ23">
        <v>17.173999999999999</v>
      </c>
      <c r="AK23">
        <v>17.183</v>
      </c>
      <c r="AL23">
        <v>1</v>
      </c>
      <c r="AM23">
        <v>3.9510000000000001</v>
      </c>
      <c r="AN23">
        <v>6.931</v>
      </c>
      <c r="AO23">
        <v>6.9370000000000003</v>
      </c>
      <c r="AP23">
        <v>3</v>
      </c>
      <c r="AQ23">
        <v>3</v>
      </c>
      <c r="AR23">
        <v>1.02</v>
      </c>
      <c r="AS23">
        <v>15.526</v>
      </c>
      <c r="AT23">
        <v>15.526</v>
      </c>
      <c r="AU23">
        <v>15.531000000000001</v>
      </c>
      <c r="AV23">
        <v>1</v>
      </c>
      <c r="AW23">
        <v>3.2970000000000002</v>
      </c>
      <c r="AX23">
        <v>8.5909999999999993</v>
      </c>
      <c r="AY23">
        <v>8.5980000000000008</v>
      </c>
      <c r="AZ23">
        <v>4</v>
      </c>
      <c r="BA23">
        <v>-1</v>
      </c>
      <c r="BB23">
        <v>0.76</v>
      </c>
      <c r="BC23" s="2" t="s">
        <v>161</v>
      </c>
      <c r="BD23" s="2" t="s">
        <v>161</v>
      </c>
      <c r="BE23" s="2" t="s">
        <v>161</v>
      </c>
      <c r="BF23" s="2" t="s">
        <v>161</v>
      </c>
      <c r="BG23" s="2" t="s">
        <v>161</v>
      </c>
      <c r="BH23" s="2" t="s">
        <v>161</v>
      </c>
      <c r="BI23" s="2" t="s">
        <v>161</v>
      </c>
      <c r="BJ23" s="2" t="s">
        <v>161</v>
      </c>
      <c r="BK23" s="2" t="s">
        <v>161</v>
      </c>
      <c r="BL23" s="2" t="s">
        <v>161</v>
      </c>
      <c r="BM23" s="2" t="s">
        <v>161</v>
      </c>
      <c r="BN23" s="2" t="s">
        <v>161</v>
      </c>
      <c r="BO23" s="2" t="s">
        <v>161</v>
      </c>
      <c r="BP23" s="2" t="s">
        <v>161</v>
      </c>
      <c r="BQ23" s="2" t="s">
        <v>161</v>
      </c>
      <c r="BR23" s="2" t="s">
        <v>161</v>
      </c>
      <c r="BS23" s="2" t="s">
        <v>161</v>
      </c>
      <c r="BT23" s="2" t="s">
        <v>161</v>
      </c>
      <c r="BU23" s="2" t="s">
        <v>161</v>
      </c>
      <c r="BV23" s="2" t="s">
        <v>161</v>
      </c>
      <c r="BW23" s="2" t="s">
        <v>161</v>
      </c>
      <c r="BX23">
        <v>15.727</v>
      </c>
      <c r="BY23">
        <v>15.727</v>
      </c>
      <c r="BZ23">
        <v>15.736000000000001</v>
      </c>
      <c r="CA23">
        <v>1</v>
      </c>
      <c r="CB23">
        <v>5.0640000000000001</v>
      </c>
      <c r="CC23">
        <v>7.1459999999999999</v>
      </c>
      <c r="CD23">
        <v>7.1520000000000001</v>
      </c>
      <c r="CE23">
        <v>3</v>
      </c>
      <c r="CF23">
        <v>1.3</v>
      </c>
      <c r="CG23">
        <v>3</v>
      </c>
      <c r="CH23" s="2" t="s">
        <v>161</v>
      </c>
      <c r="CI23" s="2" t="s">
        <v>161</v>
      </c>
      <c r="CJ23" s="2" t="s">
        <v>161</v>
      </c>
      <c r="CK23" s="2" t="s">
        <v>161</v>
      </c>
      <c r="CL23" s="2" t="s">
        <v>161</v>
      </c>
      <c r="CM23" s="2" t="s">
        <v>161</v>
      </c>
      <c r="CN23" s="2" t="s">
        <v>161</v>
      </c>
      <c r="CO23" s="2" t="s">
        <v>161</v>
      </c>
      <c r="CP23" s="2" t="s">
        <v>161</v>
      </c>
      <c r="CQ23" s="2" t="s">
        <v>161</v>
      </c>
      <c r="CR23" s="2" t="s">
        <v>161</v>
      </c>
      <c r="CS23">
        <v>15.464</v>
      </c>
      <c r="CT23">
        <v>15.464</v>
      </c>
      <c r="CU23">
        <v>15.471</v>
      </c>
      <c r="CV23">
        <v>1</v>
      </c>
      <c r="CW23">
        <v>15.749000000000001</v>
      </c>
      <c r="CX23">
        <v>69.608999999999995</v>
      </c>
      <c r="CY23">
        <v>69.614999999999995</v>
      </c>
      <c r="CZ23">
        <v>7</v>
      </c>
      <c r="DA23">
        <v>-0.94</v>
      </c>
      <c r="DB23">
        <v>1.83</v>
      </c>
      <c r="DC23" s="2" t="s">
        <v>161</v>
      </c>
      <c r="DD23" s="2" t="s">
        <v>161</v>
      </c>
      <c r="DE23" s="2" t="s">
        <v>161</v>
      </c>
      <c r="DF23" s="2" t="s">
        <v>161</v>
      </c>
      <c r="DG23" s="2" t="s">
        <v>161</v>
      </c>
      <c r="DH23" s="2" t="s">
        <v>161</v>
      </c>
      <c r="DI23" s="2" t="s">
        <v>161</v>
      </c>
      <c r="DJ23" s="2" t="s">
        <v>161</v>
      </c>
      <c r="DK23" s="2" t="s">
        <v>161</v>
      </c>
      <c r="DL23" s="2" t="s">
        <v>161</v>
      </c>
      <c r="DM23">
        <v>19.088999999999999</v>
      </c>
      <c r="DN23">
        <v>19.088999999999999</v>
      </c>
      <c r="DO23">
        <v>19.096</v>
      </c>
      <c r="DP23">
        <v>1</v>
      </c>
      <c r="DQ23">
        <v>11.973000000000001</v>
      </c>
      <c r="DR23">
        <v>21.045999999999999</v>
      </c>
      <c r="DS23">
        <v>21.055</v>
      </c>
      <c r="DT23">
        <v>6</v>
      </c>
      <c r="DU23">
        <v>-0.87</v>
      </c>
      <c r="DV23">
        <v>-1.05</v>
      </c>
      <c r="DW23" s="2" t="s">
        <v>161</v>
      </c>
      <c r="DX23" s="2" t="s">
        <v>240</v>
      </c>
      <c r="DY23" s="2" t="s">
        <v>161</v>
      </c>
    </row>
    <row r="24" spans="1:129" ht="45" x14ac:dyDescent="0.25">
      <c r="A24" s="1">
        <v>45749.347222222219</v>
      </c>
      <c r="B24" s="1">
        <v>45749.347430555557</v>
      </c>
      <c r="C24" s="2" t="s">
        <v>132</v>
      </c>
      <c r="D24" s="2" t="s">
        <v>241</v>
      </c>
      <c r="E24">
        <v>100</v>
      </c>
      <c r="F24">
        <v>17</v>
      </c>
      <c r="G24" s="2" t="s">
        <v>159</v>
      </c>
      <c r="H24" s="1">
        <v>45749.347437916666</v>
      </c>
      <c r="I24" s="2" t="s">
        <v>242</v>
      </c>
      <c r="J24" s="2" t="s">
        <v>161</v>
      </c>
      <c r="K24" s="2" t="s">
        <v>161</v>
      </c>
      <c r="L24" s="2" t="s">
        <v>161</v>
      </c>
      <c r="M24" s="2" t="s">
        <v>161</v>
      </c>
      <c r="N24">
        <v>30.2881</v>
      </c>
      <c r="O24">
        <v>-97.763999999999996</v>
      </c>
      <c r="P24" s="2" t="s">
        <v>162</v>
      </c>
      <c r="Q24" s="2" t="s">
        <v>163</v>
      </c>
      <c r="R24">
        <v>0.89999997615814209</v>
      </c>
      <c r="S24" s="2" t="s">
        <v>164</v>
      </c>
      <c r="T24" s="2" t="s">
        <v>172</v>
      </c>
      <c r="U24" s="2" t="s">
        <v>161</v>
      </c>
      <c r="V24" s="2" t="s">
        <v>243</v>
      </c>
      <c r="W24" s="2" t="s">
        <v>161</v>
      </c>
      <c r="X24" s="2" t="s">
        <v>161</v>
      </c>
      <c r="Y24" s="2" t="s">
        <v>161</v>
      </c>
      <c r="Z24" s="2" t="s">
        <v>161</v>
      </c>
      <c r="AA24" s="2" t="s">
        <v>161</v>
      </c>
      <c r="AB24" s="2" t="s">
        <v>161</v>
      </c>
      <c r="AC24" s="2" t="s">
        <v>161</v>
      </c>
      <c r="AD24" s="2" t="s">
        <v>161</v>
      </c>
      <c r="AE24" s="2" t="s">
        <v>161</v>
      </c>
      <c r="AF24" s="2" t="s">
        <v>161</v>
      </c>
      <c r="AG24" s="2" t="s">
        <v>161</v>
      </c>
      <c r="AH24" s="2" t="s">
        <v>161</v>
      </c>
      <c r="AI24" s="2" t="s">
        <v>161</v>
      </c>
      <c r="AJ24" s="2" t="s">
        <v>161</v>
      </c>
      <c r="AK24" s="2" t="s">
        <v>161</v>
      </c>
      <c r="AL24" s="2" t="s">
        <v>161</v>
      </c>
      <c r="AM24" s="2" t="s">
        <v>161</v>
      </c>
      <c r="AN24" s="2" t="s">
        <v>161</v>
      </c>
      <c r="AO24" s="2" t="s">
        <v>161</v>
      </c>
      <c r="AP24" s="2" t="s">
        <v>161</v>
      </c>
      <c r="AQ24" s="2" t="s">
        <v>161</v>
      </c>
      <c r="AR24" s="2" t="s">
        <v>161</v>
      </c>
      <c r="AS24" s="2" t="s">
        <v>161</v>
      </c>
      <c r="AT24" s="2" t="s">
        <v>161</v>
      </c>
      <c r="AU24" s="2" t="s">
        <v>161</v>
      </c>
      <c r="AV24" s="2" t="s">
        <v>161</v>
      </c>
      <c r="AW24" s="2" t="s">
        <v>161</v>
      </c>
      <c r="AX24" s="2" t="s">
        <v>161</v>
      </c>
      <c r="AY24" s="2" t="s">
        <v>161</v>
      </c>
      <c r="AZ24" s="2" t="s">
        <v>161</v>
      </c>
      <c r="BA24" s="2" t="s">
        <v>161</v>
      </c>
      <c r="BB24" s="2" t="s">
        <v>161</v>
      </c>
      <c r="BC24" s="2" t="s">
        <v>161</v>
      </c>
      <c r="BD24" s="2" t="s">
        <v>161</v>
      </c>
      <c r="BE24" s="2" t="s">
        <v>161</v>
      </c>
      <c r="BF24" s="2" t="s">
        <v>161</v>
      </c>
      <c r="BG24" s="2" t="s">
        <v>161</v>
      </c>
      <c r="BH24" s="2" t="s">
        <v>161</v>
      </c>
      <c r="BI24" s="2" t="s">
        <v>161</v>
      </c>
      <c r="BJ24" s="2" t="s">
        <v>161</v>
      </c>
      <c r="BK24" s="2" t="s">
        <v>161</v>
      </c>
      <c r="BL24" s="2" t="s">
        <v>161</v>
      </c>
      <c r="BM24" s="2" t="s">
        <v>161</v>
      </c>
      <c r="BN24" s="2" t="s">
        <v>161</v>
      </c>
      <c r="BO24" s="2" t="s">
        <v>161</v>
      </c>
      <c r="BP24" s="2" t="s">
        <v>161</v>
      </c>
      <c r="BQ24" s="2" t="s">
        <v>161</v>
      </c>
      <c r="BR24" s="2" t="s">
        <v>161</v>
      </c>
      <c r="BS24" s="2" t="s">
        <v>161</v>
      </c>
      <c r="BT24" s="2" t="s">
        <v>161</v>
      </c>
      <c r="BU24" s="2" t="s">
        <v>161</v>
      </c>
      <c r="BV24" s="2" t="s">
        <v>161</v>
      </c>
      <c r="BW24" s="2" t="s">
        <v>161</v>
      </c>
      <c r="BX24" s="2" t="s">
        <v>161</v>
      </c>
      <c r="BY24" s="2" t="s">
        <v>161</v>
      </c>
      <c r="BZ24" s="2" t="s">
        <v>161</v>
      </c>
      <c r="CA24" s="2" t="s">
        <v>161</v>
      </c>
      <c r="CB24" s="2" t="s">
        <v>161</v>
      </c>
      <c r="CC24" s="2" t="s">
        <v>161</v>
      </c>
      <c r="CD24" s="2" t="s">
        <v>161</v>
      </c>
      <c r="CE24" s="2" t="s">
        <v>161</v>
      </c>
      <c r="CF24" s="2" t="s">
        <v>161</v>
      </c>
      <c r="CG24" s="2" t="s">
        <v>161</v>
      </c>
      <c r="CH24" s="2" t="s">
        <v>161</v>
      </c>
      <c r="CI24" s="2" t="s">
        <v>161</v>
      </c>
      <c r="CJ24" s="2" t="s">
        <v>161</v>
      </c>
      <c r="CK24" s="2" t="s">
        <v>161</v>
      </c>
      <c r="CL24" s="2" t="s">
        <v>161</v>
      </c>
      <c r="CM24" s="2" t="s">
        <v>161</v>
      </c>
      <c r="CN24" s="2" t="s">
        <v>161</v>
      </c>
      <c r="CO24" s="2" t="s">
        <v>161</v>
      </c>
      <c r="CP24" s="2" t="s">
        <v>161</v>
      </c>
      <c r="CQ24" s="2" t="s">
        <v>161</v>
      </c>
      <c r="CR24" s="2" t="s">
        <v>161</v>
      </c>
      <c r="CS24" s="2" t="s">
        <v>161</v>
      </c>
      <c r="CT24" s="2" t="s">
        <v>161</v>
      </c>
      <c r="CU24" s="2" t="s">
        <v>161</v>
      </c>
      <c r="CV24" s="2" t="s">
        <v>161</v>
      </c>
      <c r="CW24" s="2" t="s">
        <v>161</v>
      </c>
      <c r="CX24" s="2" t="s">
        <v>161</v>
      </c>
      <c r="CY24" s="2" t="s">
        <v>161</v>
      </c>
      <c r="CZ24" s="2" t="s">
        <v>161</v>
      </c>
      <c r="DA24" s="2" t="s">
        <v>161</v>
      </c>
      <c r="DB24" s="2" t="s">
        <v>161</v>
      </c>
      <c r="DC24" s="2" t="s">
        <v>161</v>
      </c>
      <c r="DD24" s="2" t="s">
        <v>161</v>
      </c>
      <c r="DE24" s="2" t="s">
        <v>161</v>
      </c>
      <c r="DF24" s="2" t="s">
        <v>161</v>
      </c>
      <c r="DG24" s="2" t="s">
        <v>161</v>
      </c>
      <c r="DH24" s="2" t="s">
        <v>161</v>
      </c>
      <c r="DI24" s="2" t="s">
        <v>161</v>
      </c>
      <c r="DJ24" s="2" t="s">
        <v>161</v>
      </c>
      <c r="DK24" s="2" t="s">
        <v>161</v>
      </c>
      <c r="DL24" s="2" t="s">
        <v>161</v>
      </c>
      <c r="DM24" s="2" t="s">
        <v>161</v>
      </c>
      <c r="DN24" s="2" t="s">
        <v>161</v>
      </c>
      <c r="DO24" s="2" t="s">
        <v>161</v>
      </c>
      <c r="DP24" s="2" t="s">
        <v>161</v>
      </c>
      <c r="DQ24" s="2" t="s">
        <v>161</v>
      </c>
      <c r="DR24" s="2" t="s">
        <v>161</v>
      </c>
      <c r="DS24" s="2" t="s">
        <v>161</v>
      </c>
      <c r="DT24" s="2" t="s">
        <v>161</v>
      </c>
      <c r="DU24" s="2" t="s">
        <v>161</v>
      </c>
      <c r="DV24" s="2" t="s">
        <v>161</v>
      </c>
      <c r="DW24" s="2" t="s">
        <v>161</v>
      </c>
      <c r="DX24" s="2" t="s">
        <v>161</v>
      </c>
      <c r="DY24" s="2" t="s">
        <v>161</v>
      </c>
    </row>
    <row r="25" spans="1:129" ht="45" x14ac:dyDescent="0.25">
      <c r="A25" s="1">
        <v>45749.34684027778</v>
      </c>
      <c r="B25" s="1">
        <v>45749.34951388889</v>
      </c>
      <c r="C25" s="2" t="s">
        <v>132</v>
      </c>
      <c r="D25" s="2" t="s">
        <v>244</v>
      </c>
      <c r="E25">
        <v>100</v>
      </c>
      <c r="F25">
        <v>231</v>
      </c>
      <c r="G25" s="2" t="s">
        <v>159</v>
      </c>
      <c r="H25" s="1">
        <v>45749.34952398148</v>
      </c>
      <c r="I25" s="2" t="s">
        <v>245</v>
      </c>
      <c r="J25" s="2" t="s">
        <v>161</v>
      </c>
      <c r="K25" s="2" t="s">
        <v>161</v>
      </c>
      <c r="L25" s="2" t="s">
        <v>161</v>
      </c>
      <c r="M25" s="2" t="s">
        <v>161</v>
      </c>
      <c r="N25">
        <v>29.521000000000001</v>
      </c>
      <c r="O25">
        <v>-98.361999999999995</v>
      </c>
      <c r="P25" s="2" t="s">
        <v>162</v>
      </c>
      <c r="Q25" s="2" t="s">
        <v>163</v>
      </c>
      <c r="R25">
        <v>0.89999997615814209</v>
      </c>
      <c r="S25" s="2" t="s">
        <v>164</v>
      </c>
      <c r="T25" s="2" t="s">
        <v>165</v>
      </c>
      <c r="U25" s="2" t="s">
        <v>161</v>
      </c>
      <c r="V25" s="2" t="s">
        <v>166</v>
      </c>
      <c r="W25" s="2" t="s">
        <v>174</v>
      </c>
      <c r="X25" s="2" t="s">
        <v>161</v>
      </c>
      <c r="Y25">
        <v>20.837</v>
      </c>
      <c r="Z25">
        <v>20.837</v>
      </c>
      <c r="AA25">
        <v>20.844000000000001</v>
      </c>
      <c r="AB25">
        <v>1</v>
      </c>
      <c r="AC25">
        <v>2.13</v>
      </c>
      <c r="AD25">
        <v>9.4149999999999991</v>
      </c>
      <c r="AE25">
        <v>9.4280000000000008</v>
      </c>
      <c r="AF25">
        <v>3</v>
      </c>
      <c r="AG25">
        <v>0.98</v>
      </c>
      <c r="AH25">
        <v>0.91</v>
      </c>
      <c r="AI25" s="2" t="s">
        <v>161</v>
      </c>
      <c r="AJ25" s="2" t="s">
        <v>161</v>
      </c>
      <c r="AK25" s="2" t="s">
        <v>161</v>
      </c>
      <c r="AL25" s="2" t="s">
        <v>161</v>
      </c>
      <c r="AM25" s="2" t="s">
        <v>161</v>
      </c>
      <c r="AN25" s="2" t="s">
        <v>161</v>
      </c>
      <c r="AO25" s="2" t="s">
        <v>161</v>
      </c>
      <c r="AP25" s="2" t="s">
        <v>161</v>
      </c>
      <c r="AQ25" s="2" t="s">
        <v>161</v>
      </c>
      <c r="AR25" s="2" t="s">
        <v>161</v>
      </c>
      <c r="AS25">
        <v>16.98</v>
      </c>
      <c r="AT25">
        <v>16.98</v>
      </c>
      <c r="AU25">
        <v>16.986000000000001</v>
      </c>
      <c r="AV25">
        <v>1</v>
      </c>
      <c r="AW25">
        <v>1.3939999999999999</v>
      </c>
      <c r="AX25">
        <v>5.665</v>
      </c>
      <c r="AY25">
        <v>5.6689999999999996</v>
      </c>
      <c r="AZ25">
        <v>3</v>
      </c>
      <c r="BA25">
        <v>-0.84</v>
      </c>
      <c r="BB25">
        <v>-0.92</v>
      </c>
      <c r="BC25" s="2" t="s">
        <v>161</v>
      </c>
      <c r="BD25" s="2" t="s">
        <v>161</v>
      </c>
      <c r="BE25" s="2" t="s">
        <v>161</v>
      </c>
      <c r="BF25" s="2" t="s">
        <v>161</v>
      </c>
      <c r="BG25" s="2" t="s">
        <v>161</v>
      </c>
      <c r="BH25" s="2" t="s">
        <v>161</v>
      </c>
      <c r="BI25" s="2" t="s">
        <v>161</v>
      </c>
      <c r="BJ25" s="2" t="s">
        <v>161</v>
      </c>
      <c r="BK25" s="2" t="s">
        <v>161</v>
      </c>
      <c r="BL25" s="2" t="s">
        <v>161</v>
      </c>
      <c r="BM25" s="2" t="s">
        <v>161</v>
      </c>
      <c r="BN25" s="2" t="s">
        <v>161</v>
      </c>
      <c r="BO25" s="2" t="s">
        <v>161</v>
      </c>
      <c r="BP25" s="2" t="s">
        <v>161</v>
      </c>
      <c r="BQ25" s="2" t="s">
        <v>161</v>
      </c>
      <c r="BR25" s="2" t="s">
        <v>161</v>
      </c>
      <c r="BS25" s="2" t="s">
        <v>161</v>
      </c>
      <c r="BT25" s="2" t="s">
        <v>161</v>
      </c>
      <c r="BU25" s="2" t="s">
        <v>161</v>
      </c>
      <c r="BV25" s="2" t="s">
        <v>161</v>
      </c>
      <c r="BW25" s="2" t="s">
        <v>161</v>
      </c>
      <c r="BX25">
        <v>15.832000000000001</v>
      </c>
      <c r="BY25">
        <v>15.832000000000001</v>
      </c>
      <c r="BZ25">
        <v>15.839</v>
      </c>
      <c r="CA25">
        <v>1</v>
      </c>
      <c r="CB25">
        <v>1.7969999999999999</v>
      </c>
      <c r="CC25">
        <v>5.665</v>
      </c>
      <c r="CD25">
        <v>5.6710000000000003</v>
      </c>
      <c r="CE25">
        <v>4</v>
      </c>
      <c r="CF25">
        <v>1.01</v>
      </c>
      <c r="CG25">
        <v>1.01</v>
      </c>
      <c r="CH25" s="2" t="s">
        <v>161</v>
      </c>
      <c r="CI25" s="2" t="s">
        <v>161</v>
      </c>
      <c r="CJ25" s="2" t="s">
        <v>161</v>
      </c>
      <c r="CK25" s="2" t="s">
        <v>161</v>
      </c>
      <c r="CL25" s="2" t="s">
        <v>161</v>
      </c>
      <c r="CM25" s="2" t="s">
        <v>161</v>
      </c>
      <c r="CN25" s="2" t="s">
        <v>161</v>
      </c>
      <c r="CO25" s="2" t="s">
        <v>161</v>
      </c>
      <c r="CP25" s="2" t="s">
        <v>161</v>
      </c>
      <c r="CQ25" s="2" t="s">
        <v>161</v>
      </c>
      <c r="CR25" s="2" t="s">
        <v>161</v>
      </c>
      <c r="CS25">
        <v>15.786</v>
      </c>
      <c r="CT25">
        <v>16.32</v>
      </c>
      <c r="CU25">
        <v>16.327999999999999</v>
      </c>
      <c r="CV25">
        <v>2</v>
      </c>
      <c r="CW25">
        <v>3.1389999999999998</v>
      </c>
      <c r="CX25">
        <v>10.603999999999999</v>
      </c>
      <c r="CY25">
        <v>10.611000000000001</v>
      </c>
      <c r="CZ25">
        <v>7</v>
      </c>
      <c r="DA25">
        <v>-0.96</v>
      </c>
      <c r="DB25">
        <v>-2</v>
      </c>
      <c r="DC25">
        <v>15.891</v>
      </c>
      <c r="DD25">
        <v>15.891</v>
      </c>
      <c r="DE25">
        <v>15.9</v>
      </c>
      <c r="DF25">
        <v>1</v>
      </c>
      <c r="DG25">
        <v>0.96399999999999997</v>
      </c>
      <c r="DH25">
        <v>2.798</v>
      </c>
      <c r="DI25">
        <v>2.806</v>
      </c>
      <c r="DJ25">
        <v>3</v>
      </c>
      <c r="DK25">
        <v>-2.23</v>
      </c>
      <c r="DL25">
        <v>-2.4500000000000002</v>
      </c>
      <c r="DM25" s="2" t="s">
        <v>161</v>
      </c>
      <c r="DN25" s="2" t="s">
        <v>161</v>
      </c>
      <c r="DO25" s="2" t="s">
        <v>161</v>
      </c>
      <c r="DP25" s="2" t="s">
        <v>161</v>
      </c>
      <c r="DQ25" s="2" t="s">
        <v>161</v>
      </c>
      <c r="DR25" s="2" t="s">
        <v>161</v>
      </c>
      <c r="DS25" s="2" t="s">
        <v>161</v>
      </c>
      <c r="DT25" s="2" t="s">
        <v>161</v>
      </c>
      <c r="DU25" s="2" t="s">
        <v>161</v>
      </c>
      <c r="DV25" s="2" t="s">
        <v>161</v>
      </c>
      <c r="DW25" s="2" t="s">
        <v>161</v>
      </c>
      <c r="DX25" s="2" t="s">
        <v>161</v>
      </c>
      <c r="DY25" s="2" t="s">
        <v>161</v>
      </c>
    </row>
    <row r="26" spans="1:129" ht="225" x14ac:dyDescent="0.25">
      <c r="A26" s="1">
        <v>45749.347002314818</v>
      </c>
      <c r="B26" s="1">
        <v>45749.35015046296</v>
      </c>
      <c r="C26" s="2" t="s">
        <v>132</v>
      </c>
      <c r="D26" s="2" t="s">
        <v>246</v>
      </c>
      <c r="E26">
        <v>100</v>
      </c>
      <c r="F26">
        <v>271</v>
      </c>
      <c r="G26" s="2" t="s">
        <v>159</v>
      </c>
      <c r="H26" s="1">
        <v>45749.350158113426</v>
      </c>
      <c r="I26" s="2" t="s">
        <v>247</v>
      </c>
      <c r="J26" s="2" t="s">
        <v>161</v>
      </c>
      <c r="K26" s="2" t="s">
        <v>161</v>
      </c>
      <c r="L26" s="2" t="s">
        <v>161</v>
      </c>
      <c r="M26" s="2" t="s">
        <v>161</v>
      </c>
      <c r="N26">
        <v>30.288699999999999</v>
      </c>
      <c r="O26">
        <v>-97.739800000000002</v>
      </c>
      <c r="P26" s="2" t="s">
        <v>162</v>
      </c>
      <c r="Q26" s="2" t="s">
        <v>163</v>
      </c>
      <c r="R26">
        <v>0.89999997615814209</v>
      </c>
      <c r="S26" s="2" t="s">
        <v>164</v>
      </c>
      <c r="T26" s="2" t="s">
        <v>172</v>
      </c>
      <c r="U26" s="2" t="s">
        <v>161</v>
      </c>
      <c r="V26" s="2" t="s">
        <v>166</v>
      </c>
      <c r="W26" s="2" t="s">
        <v>248</v>
      </c>
      <c r="X26" s="2" t="s">
        <v>161</v>
      </c>
      <c r="Y26" s="2" t="s">
        <v>161</v>
      </c>
      <c r="Z26" s="2" t="s">
        <v>161</v>
      </c>
      <c r="AA26" s="2" t="s">
        <v>161</v>
      </c>
      <c r="AB26" s="2" t="s">
        <v>161</v>
      </c>
      <c r="AC26" s="2" t="s">
        <v>161</v>
      </c>
      <c r="AD26" s="2" t="s">
        <v>161</v>
      </c>
      <c r="AE26" s="2" t="s">
        <v>161</v>
      </c>
      <c r="AF26" s="2" t="s">
        <v>161</v>
      </c>
      <c r="AG26" s="2" t="s">
        <v>161</v>
      </c>
      <c r="AH26" s="2" t="s">
        <v>161</v>
      </c>
      <c r="AI26">
        <v>18.251999999999999</v>
      </c>
      <c r="AJ26">
        <v>18.251999999999999</v>
      </c>
      <c r="AK26">
        <v>18.254999999999999</v>
      </c>
      <c r="AL26">
        <v>1</v>
      </c>
      <c r="AM26">
        <v>5.7720000000000002</v>
      </c>
      <c r="AN26">
        <v>13.942</v>
      </c>
      <c r="AO26">
        <v>13.944000000000001</v>
      </c>
      <c r="AP26">
        <v>3</v>
      </c>
      <c r="AQ26">
        <v>-0.12</v>
      </c>
      <c r="AR26">
        <v>-0.73</v>
      </c>
      <c r="AS26" s="2" t="s">
        <v>161</v>
      </c>
      <c r="AT26" s="2" t="s">
        <v>161</v>
      </c>
      <c r="AU26" s="2" t="s">
        <v>161</v>
      </c>
      <c r="AV26" s="2" t="s">
        <v>161</v>
      </c>
      <c r="AW26" s="2" t="s">
        <v>161</v>
      </c>
      <c r="AX26" s="2" t="s">
        <v>161</v>
      </c>
      <c r="AY26" s="2" t="s">
        <v>161</v>
      </c>
      <c r="AZ26" s="2" t="s">
        <v>161</v>
      </c>
      <c r="BA26" s="2" t="s">
        <v>161</v>
      </c>
      <c r="BB26" s="2" t="s">
        <v>161</v>
      </c>
      <c r="BC26">
        <v>16.571000000000002</v>
      </c>
      <c r="BD26">
        <v>16.571000000000002</v>
      </c>
      <c r="BE26">
        <v>16.573</v>
      </c>
      <c r="BF26">
        <v>1</v>
      </c>
      <c r="BG26">
        <v>4.0140000000000002</v>
      </c>
      <c r="BH26">
        <v>8.1999999999999993</v>
      </c>
      <c r="BI26">
        <v>8.2029999999999994</v>
      </c>
      <c r="BJ26">
        <v>3</v>
      </c>
      <c r="BK26">
        <v>0.62</v>
      </c>
      <c r="BL26">
        <v>-0.48</v>
      </c>
      <c r="BM26">
        <v>33.118000000000002</v>
      </c>
      <c r="BN26">
        <v>33.118000000000002</v>
      </c>
      <c r="BO26">
        <v>33.119999999999997</v>
      </c>
      <c r="BP26">
        <v>1</v>
      </c>
      <c r="BQ26">
        <v>4.798</v>
      </c>
      <c r="BR26">
        <v>15.647</v>
      </c>
      <c r="BS26">
        <v>15.651</v>
      </c>
      <c r="BT26">
        <v>5</v>
      </c>
      <c r="BU26">
        <v>-0.85</v>
      </c>
      <c r="BV26">
        <v>-1.18</v>
      </c>
      <c r="BW26" s="2" t="s">
        <v>161</v>
      </c>
      <c r="BX26" s="2" t="s">
        <v>161</v>
      </c>
      <c r="BY26" s="2" t="s">
        <v>161</v>
      </c>
      <c r="BZ26" s="2" t="s">
        <v>161</v>
      </c>
      <c r="CA26" s="2" t="s">
        <v>161</v>
      </c>
      <c r="CB26" s="2" t="s">
        <v>161</v>
      </c>
      <c r="CC26" s="2" t="s">
        <v>161</v>
      </c>
      <c r="CD26" s="2" t="s">
        <v>161</v>
      </c>
      <c r="CE26" s="2" t="s">
        <v>161</v>
      </c>
      <c r="CF26" s="2" t="s">
        <v>161</v>
      </c>
      <c r="CG26" s="2" t="s">
        <v>161</v>
      </c>
      <c r="CH26" s="2" t="s">
        <v>161</v>
      </c>
      <c r="CI26">
        <v>16.463000000000001</v>
      </c>
      <c r="CJ26">
        <v>16.463000000000001</v>
      </c>
      <c r="CK26">
        <v>16.466000000000001</v>
      </c>
      <c r="CL26">
        <v>1</v>
      </c>
      <c r="CM26">
        <v>2.1419999999999999</v>
      </c>
      <c r="CN26">
        <v>6.9779999999999998</v>
      </c>
      <c r="CO26">
        <v>6.98</v>
      </c>
      <c r="CP26">
        <v>3</v>
      </c>
      <c r="CQ26">
        <v>-0.02</v>
      </c>
      <c r="CR26">
        <v>-0.04</v>
      </c>
      <c r="CS26" s="2" t="s">
        <v>161</v>
      </c>
      <c r="CT26" s="2" t="s">
        <v>161</v>
      </c>
      <c r="CU26" s="2" t="s">
        <v>161</v>
      </c>
      <c r="CV26" s="2" t="s">
        <v>161</v>
      </c>
      <c r="CW26" s="2" t="s">
        <v>161</v>
      </c>
      <c r="CX26" s="2" t="s">
        <v>161</v>
      </c>
      <c r="CY26" s="2" t="s">
        <v>161</v>
      </c>
      <c r="CZ26" s="2" t="s">
        <v>161</v>
      </c>
      <c r="DA26" s="2" t="s">
        <v>161</v>
      </c>
      <c r="DB26" s="2" t="s">
        <v>161</v>
      </c>
      <c r="DC26">
        <v>17.483000000000001</v>
      </c>
      <c r="DD26">
        <v>17.483000000000001</v>
      </c>
      <c r="DE26">
        <v>17.484999999999999</v>
      </c>
      <c r="DF26">
        <v>1</v>
      </c>
      <c r="DG26">
        <v>3.0910000000000002</v>
      </c>
      <c r="DH26">
        <v>6.6589999999999998</v>
      </c>
      <c r="DI26">
        <v>6.6609999999999996</v>
      </c>
      <c r="DJ26">
        <v>4</v>
      </c>
      <c r="DK26">
        <v>0.54</v>
      </c>
      <c r="DL26">
        <v>0.52</v>
      </c>
      <c r="DM26" s="2" t="s">
        <v>161</v>
      </c>
      <c r="DN26" s="2" t="s">
        <v>161</v>
      </c>
      <c r="DO26" s="2" t="s">
        <v>161</v>
      </c>
      <c r="DP26" s="2" t="s">
        <v>161</v>
      </c>
      <c r="DQ26" s="2" t="s">
        <v>161</v>
      </c>
      <c r="DR26" s="2" t="s">
        <v>161</v>
      </c>
      <c r="DS26" s="2" t="s">
        <v>161</v>
      </c>
      <c r="DT26" s="2" t="s">
        <v>161</v>
      </c>
      <c r="DU26" s="2" t="s">
        <v>161</v>
      </c>
      <c r="DV26" s="2" t="s">
        <v>161</v>
      </c>
      <c r="DW26" s="2" t="s">
        <v>249</v>
      </c>
      <c r="DX26" s="2" t="s">
        <v>250</v>
      </c>
      <c r="DY26" s="2" t="s">
        <v>161</v>
      </c>
    </row>
    <row r="27" spans="1:129" ht="45" x14ac:dyDescent="0.25">
      <c r="A27" s="1">
        <v>45749.348807870374</v>
      </c>
      <c r="B27" s="1">
        <v>45749.352314814816</v>
      </c>
      <c r="C27" s="2" t="s">
        <v>132</v>
      </c>
      <c r="D27" s="2" t="s">
        <v>251</v>
      </c>
      <c r="E27">
        <v>100</v>
      </c>
      <c r="F27">
        <v>303</v>
      </c>
      <c r="G27" s="2" t="s">
        <v>159</v>
      </c>
      <c r="H27" s="1">
        <v>45749.352321759259</v>
      </c>
      <c r="I27" s="2" t="s">
        <v>252</v>
      </c>
      <c r="J27" s="2" t="s">
        <v>161</v>
      </c>
      <c r="K27" s="2" t="s">
        <v>161</v>
      </c>
      <c r="L27" s="2" t="s">
        <v>161</v>
      </c>
      <c r="M27" s="2" t="s">
        <v>161</v>
      </c>
      <c r="N27">
        <v>30.288699999999999</v>
      </c>
      <c r="O27">
        <v>-97.739800000000002</v>
      </c>
      <c r="P27" s="2" t="s">
        <v>162</v>
      </c>
      <c r="Q27" s="2" t="s">
        <v>163</v>
      </c>
      <c r="R27">
        <v>0.89999997615814209</v>
      </c>
      <c r="S27" s="2" t="s">
        <v>164</v>
      </c>
      <c r="T27" s="2" t="s">
        <v>172</v>
      </c>
      <c r="U27" s="2" t="s">
        <v>161</v>
      </c>
      <c r="V27" s="2" t="s">
        <v>166</v>
      </c>
      <c r="W27" s="2" t="s">
        <v>174</v>
      </c>
      <c r="X27" s="2" t="s">
        <v>161</v>
      </c>
      <c r="Y27">
        <v>16.974</v>
      </c>
      <c r="Z27">
        <v>16.974</v>
      </c>
      <c r="AA27">
        <v>16.986000000000001</v>
      </c>
      <c r="AB27">
        <v>1</v>
      </c>
      <c r="AC27">
        <v>4.8780000000000001</v>
      </c>
      <c r="AD27">
        <v>9.0030000000000001</v>
      </c>
      <c r="AE27">
        <v>9.0229999999999997</v>
      </c>
      <c r="AF27">
        <v>3</v>
      </c>
      <c r="AG27">
        <v>0.49</v>
      </c>
      <c r="AH27">
        <v>-0.77</v>
      </c>
      <c r="AI27" s="2" t="s">
        <v>161</v>
      </c>
      <c r="AJ27" s="2" t="s">
        <v>161</v>
      </c>
      <c r="AK27" s="2" t="s">
        <v>161</v>
      </c>
      <c r="AL27" s="2" t="s">
        <v>161</v>
      </c>
      <c r="AM27" s="2" t="s">
        <v>161</v>
      </c>
      <c r="AN27" s="2" t="s">
        <v>161</v>
      </c>
      <c r="AO27" s="2" t="s">
        <v>161</v>
      </c>
      <c r="AP27" s="2" t="s">
        <v>161</v>
      </c>
      <c r="AQ27" s="2" t="s">
        <v>161</v>
      </c>
      <c r="AR27" s="2" t="s">
        <v>161</v>
      </c>
      <c r="AS27" s="2" t="s">
        <v>161</v>
      </c>
      <c r="AT27" s="2" t="s">
        <v>161</v>
      </c>
      <c r="AU27" s="2" t="s">
        <v>161</v>
      </c>
      <c r="AV27" s="2" t="s">
        <v>161</v>
      </c>
      <c r="AW27" s="2" t="s">
        <v>161</v>
      </c>
      <c r="AX27" s="2" t="s">
        <v>161</v>
      </c>
      <c r="AY27" s="2" t="s">
        <v>161</v>
      </c>
      <c r="AZ27" s="2" t="s">
        <v>161</v>
      </c>
      <c r="BA27" s="2" t="s">
        <v>161</v>
      </c>
      <c r="BB27" s="2" t="s">
        <v>161</v>
      </c>
      <c r="BC27">
        <v>23.683</v>
      </c>
      <c r="BD27">
        <v>23.683</v>
      </c>
      <c r="BE27">
        <v>23.692</v>
      </c>
      <c r="BF27">
        <v>1</v>
      </c>
      <c r="BG27">
        <v>4.4359999999999999</v>
      </c>
      <c r="BH27">
        <v>7.976</v>
      </c>
      <c r="BI27">
        <v>7.9820000000000002</v>
      </c>
      <c r="BJ27">
        <v>3</v>
      </c>
      <c r="BK27">
        <v>-0.01</v>
      </c>
      <c r="BL27">
        <v>1.8</v>
      </c>
      <c r="BM27">
        <v>20.074999999999999</v>
      </c>
      <c r="BN27">
        <v>20.074999999999999</v>
      </c>
      <c r="BO27">
        <v>20.082000000000001</v>
      </c>
      <c r="BP27">
        <v>1</v>
      </c>
      <c r="BQ27">
        <v>2.444</v>
      </c>
      <c r="BR27">
        <v>6.8529999999999998</v>
      </c>
      <c r="BS27">
        <v>6.8659999999999997</v>
      </c>
      <c r="BT27">
        <v>3</v>
      </c>
      <c r="BU27">
        <v>-0.79</v>
      </c>
      <c r="BV27">
        <v>1.47</v>
      </c>
      <c r="BW27" s="2" t="s">
        <v>161</v>
      </c>
      <c r="BX27" s="2" t="s">
        <v>161</v>
      </c>
      <c r="BY27" s="2" t="s">
        <v>161</v>
      </c>
      <c r="BZ27" s="2" t="s">
        <v>161</v>
      </c>
      <c r="CA27" s="2" t="s">
        <v>161</v>
      </c>
      <c r="CB27" s="2" t="s">
        <v>161</v>
      </c>
      <c r="CC27" s="2" t="s">
        <v>161</v>
      </c>
      <c r="CD27" s="2" t="s">
        <v>161</v>
      </c>
      <c r="CE27" s="2" t="s">
        <v>161</v>
      </c>
      <c r="CF27" s="2" t="s">
        <v>161</v>
      </c>
      <c r="CG27" s="2" t="s">
        <v>161</v>
      </c>
      <c r="CH27" s="2" t="s">
        <v>161</v>
      </c>
      <c r="CI27">
        <v>107.17400000000001</v>
      </c>
      <c r="CJ27">
        <v>107.17400000000001</v>
      </c>
      <c r="CK27">
        <v>107.18300000000001</v>
      </c>
      <c r="CL27">
        <v>1</v>
      </c>
      <c r="CM27">
        <v>7.1870000000000003</v>
      </c>
      <c r="CN27">
        <v>10.954000000000001</v>
      </c>
      <c r="CO27">
        <v>10.965</v>
      </c>
      <c r="CP27">
        <v>3</v>
      </c>
      <c r="CQ27">
        <v>1.2</v>
      </c>
      <c r="CR27">
        <v>-0.17</v>
      </c>
      <c r="CS27" s="2" t="s">
        <v>161</v>
      </c>
      <c r="CT27" s="2" t="s">
        <v>161</v>
      </c>
      <c r="CU27" s="2" t="s">
        <v>161</v>
      </c>
      <c r="CV27" s="2" t="s">
        <v>161</v>
      </c>
      <c r="CW27" s="2" t="s">
        <v>161</v>
      </c>
      <c r="CX27" s="2" t="s">
        <v>161</v>
      </c>
      <c r="CY27" s="2" t="s">
        <v>161</v>
      </c>
      <c r="CZ27" s="2" t="s">
        <v>161</v>
      </c>
      <c r="DA27" s="2" t="s">
        <v>161</v>
      </c>
      <c r="DB27" s="2" t="s">
        <v>161</v>
      </c>
      <c r="DC27">
        <v>30.978999999999999</v>
      </c>
      <c r="DD27">
        <v>30.978999999999999</v>
      </c>
      <c r="DE27">
        <v>30.986999999999998</v>
      </c>
      <c r="DF27">
        <v>1</v>
      </c>
      <c r="DG27">
        <v>5.069</v>
      </c>
      <c r="DH27">
        <v>9.2579999999999991</v>
      </c>
      <c r="DI27">
        <v>9.2669999999999995</v>
      </c>
      <c r="DJ27">
        <v>3</v>
      </c>
      <c r="DK27">
        <v>1.28</v>
      </c>
      <c r="DL27">
        <v>1.33</v>
      </c>
      <c r="DM27" s="2" t="s">
        <v>161</v>
      </c>
      <c r="DN27" s="2" t="s">
        <v>161</v>
      </c>
      <c r="DO27" s="2" t="s">
        <v>161</v>
      </c>
      <c r="DP27" s="2" t="s">
        <v>161</v>
      </c>
      <c r="DQ27" s="2" t="s">
        <v>161</v>
      </c>
      <c r="DR27" s="2" t="s">
        <v>161</v>
      </c>
      <c r="DS27" s="2" t="s">
        <v>161</v>
      </c>
      <c r="DT27" s="2" t="s">
        <v>161</v>
      </c>
      <c r="DU27" s="2" t="s">
        <v>161</v>
      </c>
      <c r="DV27" s="2" t="s">
        <v>161</v>
      </c>
      <c r="DW27" s="2" t="s">
        <v>161</v>
      </c>
      <c r="DX27" s="2" t="s">
        <v>161</v>
      </c>
      <c r="DY27" s="2" t="s">
        <v>161</v>
      </c>
    </row>
    <row r="28" spans="1:129" ht="135" x14ac:dyDescent="0.25">
      <c r="A28" s="1">
        <v>45749.358530092592</v>
      </c>
      <c r="B28" s="1">
        <v>45749.361921296295</v>
      </c>
      <c r="C28" s="2" t="s">
        <v>132</v>
      </c>
      <c r="D28" s="2" t="s">
        <v>253</v>
      </c>
      <c r="E28">
        <v>100</v>
      </c>
      <c r="F28">
        <v>292</v>
      </c>
      <c r="G28" s="2" t="s">
        <v>159</v>
      </c>
      <c r="H28" s="1">
        <v>45749.361932418979</v>
      </c>
      <c r="I28" s="2" t="s">
        <v>254</v>
      </c>
      <c r="J28" s="2" t="s">
        <v>161</v>
      </c>
      <c r="K28" s="2" t="s">
        <v>161</v>
      </c>
      <c r="L28" s="2" t="s">
        <v>161</v>
      </c>
      <c r="M28" s="2" t="s">
        <v>161</v>
      </c>
      <c r="N28">
        <v>30.288699999999999</v>
      </c>
      <c r="O28">
        <v>-97.739800000000002</v>
      </c>
      <c r="P28" s="2" t="s">
        <v>162</v>
      </c>
      <c r="Q28" s="2" t="s">
        <v>163</v>
      </c>
      <c r="R28">
        <v>0.89999997615814209</v>
      </c>
      <c r="S28" s="2" t="s">
        <v>164</v>
      </c>
      <c r="T28" s="2" t="s">
        <v>165</v>
      </c>
      <c r="U28" s="2" t="s">
        <v>161</v>
      </c>
      <c r="V28" s="2" t="s">
        <v>166</v>
      </c>
      <c r="W28" s="2" t="s">
        <v>187</v>
      </c>
      <c r="X28" s="2" t="s">
        <v>161</v>
      </c>
      <c r="Y28">
        <v>39.976999999999997</v>
      </c>
      <c r="Z28">
        <v>39.976999999999997</v>
      </c>
      <c r="AA28">
        <v>39.982999999999997</v>
      </c>
      <c r="AB28">
        <v>1</v>
      </c>
      <c r="AC28">
        <v>3.5979999999999999</v>
      </c>
      <c r="AD28">
        <v>11.760999999999999</v>
      </c>
      <c r="AE28">
        <v>11.763</v>
      </c>
      <c r="AF28">
        <v>6</v>
      </c>
      <c r="AG28">
        <v>0.22</v>
      </c>
      <c r="AH28">
        <v>2.2999999999999998</v>
      </c>
      <c r="AI28" s="2" t="s">
        <v>161</v>
      </c>
      <c r="AJ28" s="2" t="s">
        <v>161</v>
      </c>
      <c r="AK28" s="2" t="s">
        <v>161</v>
      </c>
      <c r="AL28" s="2" t="s">
        <v>161</v>
      </c>
      <c r="AM28" s="2" t="s">
        <v>161</v>
      </c>
      <c r="AN28" s="2" t="s">
        <v>161</v>
      </c>
      <c r="AO28" s="2" t="s">
        <v>161</v>
      </c>
      <c r="AP28" s="2" t="s">
        <v>161</v>
      </c>
      <c r="AQ28" s="2" t="s">
        <v>161</v>
      </c>
      <c r="AR28" s="2" t="s">
        <v>161</v>
      </c>
      <c r="AS28" s="2" t="s">
        <v>161</v>
      </c>
      <c r="AT28" s="2" t="s">
        <v>161</v>
      </c>
      <c r="AU28" s="2" t="s">
        <v>161</v>
      </c>
      <c r="AV28" s="2" t="s">
        <v>161</v>
      </c>
      <c r="AW28" s="2" t="s">
        <v>161</v>
      </c>
      <c r="AX28" s="2" t="s">
        <v>161</v>
      </c>
      <c r="AY28" s="2" t="s">
        <v>161</v>
      </c>
      <c r="AZ28" s="2" t="s">
        <v>161</v>
      </c>
      <c r="BA28" s="2" t="s">
        <v>161</v>
      </c>
      <c r="BB28" s="2" t="s">
        <v>161</v>
      </c>
      <c r="BC28">
        <v>29.914999999999999</v>
      </c>
      <c r="BD28">
        <v>29.914999999999999</v>
      </c>
      <c r="BE28">
        <v>29.917000000000002</v>
      </c>
      <c r="BF28">
        <v>1</v>
      </c>
      <c r="BG28">
        <v>2.1779999999999999</v>
      </c>
      <c r="BH28">
        <v>8</v>
      </c>
      <c r="BI28">
        <v>8.0030000000000001</v>
      </c>
      <c r="BJ28">
        <v>5</v>
      </c>
      <c r="BK28">
        <v>-0.27</v>
      </c>
      <c r="BL28">
        <v>2.1800000000000002</v>
      </c>
      <c r="BM28" s="2" t="s">
        <v>161</v>
      </c>
      <c r="BN28" s="2" t="s">
        <v>161</v>
      </c>
      <c r="BO28" s="2" t="s">
        <v>161</v>
      </c>
      <c r="BP28" s="2" t="s">
        <v>161</v>
      </c>
      <c r="BQ28" s="2" t="s">
        <v>161</v>
      </c>
      <c r="BR28" s="2" t="s">
        <v>161</v>
      </c>
      <c r="BS28" s="2" t="s">
        <v>161</v>
      </c>
      <c r="BT28" s="2" t="s">
        <v>161</v>
      </c>
      <c r="BU28" s="2" t="s">
        <v>161</v>
      </c>
      <c r="BV28" s="2" t="s">
        <v>161</v>
      </c>
      <c r="BW28" s="2" t="s">
        <v>161</v>
      </c>
      <c r="BX28">
        <v>17.224</v>
      </c>
      <c r="BY28">
        <v>17.558</v>
      </c>
      <c r="BZ28">
        <v>17.567</v>
      </c>
      <c r="CA28">
        <v>2</v>
      </c>
      <c r="CB28">
        <v>2.5619999999999998</v>
      </c>
      <c r="CC28">
        <v>4.3419999999999996</v>
      </c>
      <c r="CD28">
        <v>4.3449999999999998</v>
      </c>
      <c r="CE28">
        <v>3</v>
      </c>
      <c r="CF28">
        <v>-2.59</v>
      </c>
      <c r="CG28">
        <v>1.45</v>
      </c>
      <c r="CH28" s="2" t="s">
        <v>161</v>
      </c>
      <c r="CI28">
        <v>1.863</v>
      </c>
      <c r="CJ28">
        <v>65.989999999999995</v>
      </c>
      <c r="CK28">
        <v>65.992999999999995</v>
      </c>
      <c r="CL28">
        <v>2</v>
      </c>
      <c r="CM28">
        <v>2.851</v>
      </c>
      <c r="CN28">
        <v>5.7210000000000001</v>
      </c>
      <c r="CO28">
        <v>5.7249999999999996</v>
      </c>
      <c r="CP28">
        <v>4</v>
      </c>
      <c r="CQ28">
        <v>0.23</v>
      </c>
      <c r="CR28">
        <v>-1.08</v>
      </c>
      <c r="CS28" s="2" t="s">
        <v>161</v>
      </c>
      <c r="CT28" s="2" t="s">
        <v>161</v>
      </c>
      <c r="CU28" s="2" t="s">
        <v>161</v>
      </c>
      <c r="CV28" s="2" t="s">
        <v>161</v>
      </c>
      <c r="CW28" s="2" t="s">
        <v>161</v>
      </c>
      <c r="CX28" s="2" t="s">
        <v>161</v>
      </c>
      <c r="CY28" s="2" t="s">
        <v>161</v>
      </c>
      <c r="CZ28" s="2" t="s">
        <v>161</v>
      </c>
      <c r="DA28" s="2" t="s">
        <v>161</v>
      </c>
      <c r="DB28" s="2" t="s">
        <v>161</v>
      </c>
      <c r="DC28" s="2" t="s">
        <v>161</v>
      </c>
      <c r="DD28" s="2" t="s">
        <v>161</v>
      </c>
      <c r="DE28" s="2" t="s">
        <v>161</v>
      </c>
      <c r="DF28" s="2" t="s">
        <v>161</v>
      </c>
      <c r="DG28" s="2" t="s">
        <v>161</v>
      </c>
      <c r="DH28" s="2" t="s">
        <v>161</v>
      </c>
      <c r="DI28" s="2" t="s">
        <v>161</v>
      </c>
      <c r="DJ28" s="2" t="s">
        <v>161</v>
      </c>
      <c r="DK28" s="2" t="s">
        <v>161</v>
      </c>
      <c r="DL28" s="2" t="s">
        <v>161</v>
      </c>
      <c r="DM28">
        <v>17.13</v>
      </c>
      <c r="DN28">
        <v>17.13</v>
      </c>
      <c r="DO28">
        <v>17.138999999999999</v>
      </c>
      <c r="DP28">
        <v>1</v>
      </c>
      <c r="DQ28">
        <v>1.956</v>
      </c>
      <c r="DR28">
        <v>8.4450000000000003</v>
      </c>
      <c r="DS28">
        <v>8.452</v>
      </c>
      <c r="DT28">
        <v>4</v>
      </c>
      <c r="DU28">
        <v>-0.27</v>
      </c>
      <c r="DV28">
        <v>0.8</v>
      </c>
      <c r="DW28" s="2" t="s">
        <v>161</v>
      </c>
      <c r="DX28" s="2" t="s">
        <v>255</v>
      </c>
      <c r="DY28" s="2" t="s">
        <v>161</v>
      </c>
    </row>
    <row r="29" spans="1:129" ht="150" x14ac:dyDescent="0.25">
      <c r="A29" s="1">
        <v>45749.365868055553</v>
      </c>
      <c r="B29" s="1">
        <v>45749.371215277781</v>
      </c>
      <c r="C29" s="2" t="s">
        <v>132</v>
      </c>
      <c r="D29" s="2" t="s">
        <v>256</v>
      </c>
      <c r="E29">
        <v>100</v>
      </c>
      <c r="F29">
        <v>461</v>
      </c>
      <c r="G29" s="2" t="s">
        <v>159</v>
      </c>
      <c r="H29" s="1">
        <v>45749.371230069446</v>
      </c>
      <c r="I29" s="2" t="s">
        <v>257</v>
      </c>
      <c r="J29" s="2" t="s">
        <v>161</v>
      </c>
      <c r="K29" s="2" t="s">
        <v>161</v>
      </c>
      <c r="L29" s="2" t="s">
        <v>161</v>
      </c>
      <c r="M29" s="2" t="s">
        <v>161</v>
      </c>
      <c r="N29">
        <v>30.288699999999999</v>
      </c>
      <c r="O29">
        <v>-97.739800000000002</v>
      </c>
      <c r="P29" s="2" t="s">
        <v>162</v>
      </c>
      <c r="Q29" s="2" t="s">
        <v>163</v>
      </c>
      <c r="R29">
        <v>0.89999997615814209</v>
      </c>
      <c r="S29" s="2" t="s">
        <v>164</v>
      </c>
      <c r="T29" s="2" t="s">
        <v>172</v>
      </c>
      <c r="U29" s="2" t="s">
        <v>161</v>
      </c>
      <c r="V29" s="2" t="s">
        <v>166</v>
      </c>
      <c r="W29" s="2" t="s">
        <v>258</v>
      </c>
      <c r="X29" s="2" t="s">
        <v>161</v>
      </c>
      <c r="Y29" s="2" t="s">
        <v>161</v>
      </c>
      <c r="Z29" s="2" t="s">
        <v>161</v>
      </c>
      <c r="AA29" s="2" t="s">
        <v>161</v>
      </c>
      <c r="AB29" s="2" t="s">
        <v>161</v>
      </c>
      <c r="AC29" s="2" t="s">
        <v>161</v>
      </c>
      <c r="AD29" s="2" t="s">
        <v>161</v>
      </c>
      <c r="AE29" s="2" t="s">
        <v>161</v>
      </c>
      <c r="AF29" s="2" t="s">
        <v>161</v>
      </c>
      <c r="AG29" s="2" t="s">
        <v>161</v>
      </c>
      <c r="AH29" s="2" t="s">
        <v>161</v>
      </c>
      <c r="AI29">
        <v>21.43</v>
      </c>
      <c r="AJ29">
        <v>21.43</v>
      </c>
      <c r="AK29">
        <v>21.436</v>
      </c>
      <c r="AL29">
        <v>1</v>
      </c>
      <c r="AM29">
        <v>8.5009999999999994</v>
      </c>
      <c r="AN29">
        <v>14.416</v>
      </c>
      <c r="AO29">
        <v>14.425000000000001</v>
      </c>
      <c r="AP29">
        <v>3</v>
      </c>
      <c r="AQ29">
        <v>-1.04</v>
      </c>
      <c r="AR29">
        <v>-1.29</v>
      </c>
      <c r="AS29">
        <v>167.50200000000001</v>
      </c>
      <c r="AT29">
        <v>167.50200000000001</v>
      </c>
      <c r="AU29">
        <v>167.511</v>
      </c>
      <c r="AV29">
        <v>1</v>
      </c>
      <c r="AW29">
        <v>4.056</v>
      </c>
      <c r="AX29">
        <v>9.9700000000000006</v>
      </c>
      <c r="AY29">
        <v>9.9770000000000003</v>
      </c>
      <c r="AZ29">
        <v>3</v>
      </c>
      <c r="BA29">
        <v>0.56000000000000005</v>
      </c>
      <c r="BB29">
        <v>-0.56000000000000005</v>
      </c>
      <c r="BC29" s="2" t="s">
        <v>161</v>
      </c>
      <c r="BD29" s="2" t="s">
        <v>161</v>
      </c>
      <c r="BE29" s="2" t="s">
        <v>161</v>
      </c>
      <c r="BF29" s="2" t="s">
        <v>161</v>
      </c>
      <c r="BG29" s="2" t="s">
        <v>161</v>
      </c>
      <c r="BH29" s="2" t="s">
        <v>161</v>
      </c>
      <c r="BI29" s="2" t="s">
        <v>161</v>
      </c>
      <c r="BJ29" s="2" t="s">
        <v>161</v>
      </c>
      <c r="BK29" s="2" t="s">
        <v>161</v>
      </c>
      <c r="BL29" s="2" t="s">
        <v>161</v>
      </c>
      <c r="BM29" s="2" t="s">
        <v>161</v>
      </c>
      <c r="BN29" s="2" t="s">
        <v>161</v>
      </c>
      <c r="BO29" s="2" t="s">
        <v>161</v>
      </c>
      <c r="BP29" s="2" t="s">
        <v>161</v>
      </c>
      <c r="BQ29" s="2" t="s">
        <v>161</v>
      </c>
      <c r="BR29" s="2" t="s">
        <v>161</v>
      </c>
      <c r="BS29" s="2" t="s">
        <v>161</v>
      </c>
      <c r="BT29" s="2" t="s">
        <v>161</v>
      </c>
      <c r="BU29" s="2" t="s">
        <v>161</v>
      </c>
      <c r="BV29" s="2" t="s">
        <v>161</v>
      </c>
      <c r="BW29" s="2" t="s">
        <v>161</v>
      </c>
      <c r="BX29">
        <v>15.942</v>
      </c>
      <c r="BY29">
        <v>15.942</v>
      </c>
      <c r="BZ29">
        <v>15.946999999999999</v>
      </c>
      <c r="CA29">
        <v>1</v>
      </c>
      <c r="CB29">
        <v>5.9779999999999998</v>
      </c>
      <c r="CC29">
        <v>9.7420000000000009</v>
      </c>
      <c r="CD29">
        <v>9.7509999999999994</v>
      </c>
      <c r="CE29">
        <v>3</v>
      </c>
      <c r="CF29">
        <v>-1.81</v>
      </c>
      <c r="CG29">
        <v>-0.96</v>
      </c>
      <c r="CH29" s="2" t="s">
        <v>161</v>
      </c>
      <c r="CI29" s="2" t="s">
        <v>161</v>
      </c>
      <c r="CJ29" s="2" t="s">
        <v>161</v>
      </c>
      <c r="CK29" s="2" t="s">
        <v>161</v>
      </c>
      <c r="CL29" s="2" t="s">
        <v>161</v>
      </c>
      <c r="CM29" s="2" t="s">
        <v>161</v>
      </c>
      <c r="CN29" s="2" t="s">
        <v>161</v>
      </c>
      <c r="CO29" s="2" t="s">
        <v>161</v>
      </c>
      <c r="CP29" s="2" t="s">
        <v>161</v>
      </c>
      <c r="CQ29" s="2" t="s">
        <v>161</v>
      </c>
      <c r="CR29" s="2" t="s">
        <v>161</v>
      </c>
      <c r="CS29">
        <v>25.824000000000002</v>
      </c>
      <c r="CT29">
        <v>25.824000000000002</v>
      </c>
      <c r="CU29">
        <v>25.83</v>
      </c>
      <c r="CV29">
        <v>1</v>
      </c>
      <c r="CW29">
        <v>3.6619999999999999</v>
      </c>
      <c r="CX29">
        <v>11.292999999999999</v>
      </c>
      <c r="CY29">
        <v>11.3</v>
      </c>
      <c r="CZ29">
        <v>5</v>
      </c>
      <c r="DA29">
        <v>0.1</v>
      </c>
      <c r="DB29">
        <v>-0.98</v>
      </c>
      <c r="DC29">
        <v>15.903</v>
      </c>
      <c r="DD29">
        <v>15.903</v>
      </c>
      <c r="DE29">
        <v>15.91</v>
      </c>
      <c r="DF29">
        <v>1</v>
      </c>
      <c r="DG29">
        <v>5.6459999999999999</v>
      </c>
      <c r="DH29">
        <v>9.2789999999999999</v>
      </c>
      <c r="DI29">
        <v>9.2910000000000004</v>
      </c>
      <c r="DJ29">
        <v>3</v>
      </c>
      <c r="DK29">
        <v>-1.61</v>
      </c>
      <c r="DL29">
        <v>-0.12</v>
      </c>
      <c r="DM29" s="2" t="s">
        <v>161</v>
      </c>
      <c r="DN29" s="2" t="s">
        <v>161</v>
      </c>
      <c r="DO29" s="2" t="s">
        <v>161</v>
      </c>
      <c r="DP29" s="2" t="s">
        <v>161</v>
      </c>
      <c r="DQ29" s="2" t="s">
        <v>161</v>
      </c>
      <c r="DR29" s="2" t="s">
        <v>161</v>
      </c>
      <c r="DS29" s="2" t="s">
        <v>161</v>
      </c>
      <c r="DT29" s="2" t="s">
        <v>161</v>
      </c>
      <c r="DU29" s="2" t="s">
        <v>161</v>
      </c>
      <c r="DV29" s="2" t="s">
        <v>161</v>
      </c>
      <c r="DW29" s="2" t="s">
        <v>161</v>
      </c>
      <c r="DX29" s="2" t="s">
        <v>259</v>
      </c>
      <c r="DY29" s="2" t="s">
        <v>161</v>
      </c>
    </row>
    <row r="30" spans="1:129" ht="375" x14ac:dyDescent="0.25">
      <c r="A30" s="1">
        <v>45749.383090277777</v>
      </c>
      <c r="B30" s="1">
        <v>45749.386388888888</v>
      </c>
      <c r="C30" s="2" t="s">
        <v>132</v>
      </c>
      <c r="D30" s="2" t="s">
        <v>260</v>
      </c>
      <c r="E30">
        <v>100</v>
      </c>
      <c r="F30">
        <v>284</v>
      </c>
      <c r="G30" s="2" t="s">
        <v>159</v>
      </c>
      <c r="H30" s="1">
        <v>45749.386398784722</v>
      </c>
      <c r="I30" s="2" t="s">
        <v>261</v>
      </c>
      <c r="J30" s="2" t="s">
        <v>161</v>
      </c>
      <c r="K30" s="2" t="s">
        <v>161</v>
      </c>
      <c r="L30" s="2" t="s">
        <v>161</v>
      </c>
      <c r="M30" s="2" t="s">
        <v>161</v>
      </c>
      <c r="N30">
        <v>30.288699999999999</v>
      </c>
      <c r="O30">
        <v>-97.739800000000002</v>
      </c>
      <c r="P30" s="2" t="s">
        <v>162</v>
      </c>
      <c r="Q30" s="2" t="s">
        <v>163</v>
      </c>
      <c r="R30">
        <v>0.89999997615814209</v>
      </c>
      <c r="S30" s="2" t="s">
        <v>164</v>
      </c>
      <c r="T30" s="2" t="s">
        <v>172</v>
      </c>
      <c r="U30" s="2" t="s">
        <v>161</v>
      </c>
      <c r="V30" s="2" t="s">
        <v>166</v>
      </c>
      <c r="W30" s="2" t="s">
        <v>262</v>
      </c>
      <c r="X30" s="2" t="s">
        <v>161</v>
      </c>
      <c r="Y30" s="2" t="s">
        <v>161</v>
      </c>
      <c r="Z30" s="2" t="s">
        <v>161</v>
      </c>
      <c r="AA30" s="2" t="s">
        <v>161</v>
      </c>
      <c r="AB30" s="2" t="s">
        <v>161</v>
      </c>
      <c r="AC30" s="2" t="s">
        <v>161</v>
      </c>
      <c r="AD30" s="2" t="s">
        <v>161</v>
      </c>
      <c r="AE30" s="2" t="s">
        <v>161</v>
      </c>
      <c r="AF30" s="2" t="s">
        <v>161</v>
      </c>
      <c r="AG30" s="2" t="s">
        <v>161</v>
      </c>
      <c r="AH30" s="2" t="s">
        <v>161</v>
      </c>
      <c r="AI30">
        <v>40.158000000000001</v>
      </c>
      <c r="AJ30">
        <v>40.158000000000001</v>
      </c>
      <c r="AK30">
        <v>40.17</v>
      </c>
      <c r="AL30">
        <v>1</v>
      </c>
      <c r="AM30">
        <v>2.8929999999999998</v>
      </c>
      <c r="AN30">
        <v>11.379</v>
      </c>
      <c r="AO30">
        <v>11.384</v>
      </c>
      <c r="AP30">
        <v>4</v>
      </c>
      <c r="AQ30">
        <v>-0.99</v>
      </c>
      <c r="AR30">
        <v>0.64</v>
      </c>
      <c r="AS30" s="2" t="s">
        <v>161</v>
      </c>
      <c r="AT30" s="2" t="s">
        <v>161</v>
      </c>
      <c r="AU30" s="2" t="s">
        <v>161</v>
      </c>
      <c r="AV30" s="2" t="s">
        <v>161</v>
      </c>
      <c r="AW30" s="2" t="s">
        <v>161</v>
      </c>
      <c r="AX30" s="2" t="s">
        <v>161</v>
      </c>
      <c r="AY30" s="2" t="s">
        <v>161</v>
      </c>
      <c r="AZ30" s="2" t="s">
        <v>161</v>
      </c>
      <c r="BA30" s="2" t="s">
        <v>161</v>
      </c>
      <c r="BB30" s="2" t="s">
        <v>161</v>
      </c>
      <c r="BC30">
        <v>23.26</v>
      </c>
      <c r="BD30">
        <v>23.26</v>
      </c>
      <c r="BE30">
        <v>23.274999999999999</v>
      </c>
      <c r="BF30">
        <v>1</v>
      </c>
      <c r="BG30">
        <v>2.3530000000000002</v>
      </c>
      <c r="BH30">
        <v>5.71</v>
      </c>
      <c r="BI30">
        <v>5.7160000000000002</v>
      </c>
      <c r="BJ30">
        <v>3</v>
      </c>
      <c r="BK30">
        <v>0.05</v>
      </c>
      <c r="BL30">
        <v>1.5</v>
      </c>
      <c r="BM30">
        <v>21.635000000000002</v>
      </c>
      <c r="BN30">
        <v>21.635000000000002</v>
      </c>
      <c r="BO30">
        <v>21.643999999999998</v>
      </c>
      <c r="BP30">
        <v>1</v>
      </c>
      <c r="BQ30">
        <v>1.976</v>
      </c>
      <c r="BR30">
        <v>5.266</v>
      </c>
      <c r="BS30">
        <v>5.2709999999999999</v>
      </c>
      <c r="BT30">
        <v>3</v>
      </c>
      <c r="BU30">
        <v>0.56000000000000005</v>
      </c>
      <c r="BV30">
        <v>-0.59</v>
      </c>
      <c r="BW30" s="2" t="s">
        <v>161</v>
      </c>
      <c r="BX30" s="2" t="s">
        <v>161</v>
      </c>
      <c r="BY30" s="2" t="s">
        <v>161</v>
      </c>
      <c r="BZ30" s="2" t="s">
        <v>161</v>
      </c>
      <c r="CA30" s="2" t="s">
        <v>161</v>
      </c>
      <c r="CB30" s="2" t="s">
        <v>161</v>
      </c>
      <c r="CC30" s="2" t="s">
        <v>161</v>
      </c>
      <c r="CD30" s="2" t="s">
        <v>161</v>
      </c>
      <c r="CE30" s="2" t="s">
        <v>161</v>
      </c>
      <c r="CF30" s="2" t="s">
        <v>161</v>
      </c>
      <c r="CG30" s="2" t="s">
        <v>161</v>
      </c>
      <c r="CH30" s="2" t="s">
        <v>161</v>
      </c>
      <c r="CI30">
        <v>16.916</v>
      </c>
      <c r="CJ30">
        <v>16.916</v>
      </c>
      <c r="CK30">
        <v>16.923999999999999</v>
      </c>
      <c r="CL30">
        <v>1</v>
      </c>
      <c r="CM30">
        <v>0.97499999999999998</v>
      </c>
      <c r="CN30">
        <v>4.718</v>
      </c>
      <c r="CO30">
        <v>4.7270000000000003</v>
      </c>
      <c r="CP30">
        <v>4</v>
      </c>
      <c r="CQ30">
        <v>-1.34</v>
      </c>
      <c r="CR30">
        <v>1.36</v>
      </c>
      <c r="CS30" s="2" t="s">
        <v>161</v>
      </c>
      <c r="CT30" s="2" t="s">
        <v>161</v>
      </c>
      <c r="CU30" s="2" t="s">
        <v>161</v>
      </c>
      <c r="CV30" s="2" t="s">
        <v>161</v>
      </c>
      <c r="CW30" s="2" t="s">
        <v>161</v>
      </c>
      <c r="CX30" s="2" t="s">
        <v>161</v>
      </c>
      <c r="CY30" s="2" t="s">
        <v>161</v>
      </c>
      <c r="CZ30" s="2" t="s">
        <v>161</v>
      </c>
      <c r="DA30" s="2" t="s">
        <v>161</v>
      </c>
      <c r="DB30" s="2" t="s">
        <v>161</v>
      </c>
      <c r="DC30" s="2" t="s">
        <v>161</v>
      </c>
      <c r="DD30" s="2" t="s">
        <v>161</v>
      </c>
      <c r="DE30" s="2" t="s">
        <v>161</v>
      </c>
      <c r="DF30" s="2" t="s">
        <v>161</v>
      </c>
      <c r="DG30" s="2" t="s">
        <v>161</v>
      </c>
      <c r="DH30" s="2" t="s">
        <v>161</v>
      </c>
      <c r="DI30" s="2" t="s">
        <v>161</v>
      </c>
      <c r="DJ30" s="2" t="s">
        <v>161</v>
      </c>
      <c r="DK30" s="2" t="s">
        <v>161</v>
      </c>
      <c r="DL30" s="2" t="s">
        <v>161</v>
      </c>
      <c r="DM30">
        <v>20.78</v>
      </c>
      <c r="DN30">
        <v>20.78</v>
      </c>
      <c r="DO30">
        <v>20.788</v>
      </c>
      <c r="DP30">
        <v>1</v>
      </c>
      <c r="DQ30">
        <v>2.1669999999999998</v>
      </c>
      <c r="DR30">
        <v>5.407</v>
      </c>
      <c r="DS30">
        <v>5.4130000000000003</v>
      </c>
      <c r="DT30">
        <v>4</v>
      </c>
      <c r="DU30">
        <v>-0.11</v>
      </c>
      <c r="DV30">
        <v>-1.28</v>
      </c>
      <c r="DW30" s="2" t="s">
        <v>161</v>
      </c>
      <c r="DX30" s="2" t="s">
        <v>263</v>
      </c>
      <c r="DY30" s="2" t="s">
        <v>161</v>
      </c>
    </row>
    <row r="31" spans="1:129" ht="210" x14ac:dyDescent="0.25">
      <c r="A31" s="1">
        <v>45749.391840277778</v>
      </c>
      <c r="B31" s="1">
        <v>45749.39466435185</v>
      </c>
      <c r="C31" s="2" t="s">
        <v>132</v>
      </c>
      <c r="D31" s="2" t="s">
        <v>264</v>
      </c>
      <c r="E31">
        <v>100</v>
      </c>
      <c r="F31">
        <v>243</v>
      </c>
      <c r="G31" s="2" t="s">
        <v>159</v>
      </c>
      <c r="H31" s="1">
        <v>45749.394677118056</v>
      </c>
      <c r="I31" s="2" t="s">
        <v>265</v>
      </c>
      <c r="J31" s="2" t="s">
        <v>161</v>
      </c>
      <c r="K31" s="2" t="s">
        <v>161</v>
      </c>
      <c r="L31" s="2" t="s">
        <v>161</v>
      </c>
      <c r="M31" s="2" t="s">
        <v>161</v>
      </c>
      <c r="N31">
        <v>30.288699999999999</v>
      </c>
      <c r="O31">
        <v>-97.739800000000002</v>
      </c>
      <c r="P31" s="2" t="s">
        <v>162</v>
      </c>
      <c r="Q31" s="2" t="s">
        <v>163</v>
      </c>
      <c r="R31">
        <v>0.89999997615814209</v>
      </c>
      <c r="S31" s="2" t="s">
        <v>164</v>
      </c>
      <c r="T31" s="2" t="s">
        <v>165</v>
      </c>
      <c r="U31" s="2" t="s">
        <v>161</v>
      </c>
      <c r="V31" s="2" t="s">
        <v>166</v>
      </c>
      <c r="W31" s="2" t="s">
        <v>266</v>
      </c>
      <c r="X31" s="2" t="s">
        <v>161</v>
      </c>
      <c r="Y31" s="2" t="s">
        <v>161</v>
      </c>
      <c r="Z31" s="2" t="s">
        <v>161</v>
      </c>
      <c r="AA31" s="2" t="s">
        <v>161</v>
      </c>
      <c r="AB31" s="2" t="s">
        <v>161</v>
      </c>
      <c r="AC31" s="2" t="s">
        <v>161</v>
      </c>
      <c r="AD31" s="2" t="s">
        <v>161</v>
      </c>
      <c r="AE31" s="2" t="s">
        <v>161</v>
      </c>
      <c r="AF31" s="2" t="s">
        <v>161</v>
      </c>
      <c r="AG31" s="2" t="s">
        <v>161</v>
      </c>
      <c r="AH31" s="2" t="s">
        <v>161</v>
      </c>
      <c r="AI31">
        <v>17.103999999999999</v>
      </c>
      <c r="AJ31">
        <v>17.103999999999999</v>
      </c>
      <c r="AK31">
        <v>17.113</v>
      </c>
      <c r="AL31">
        <v>1</v>
      </c>
      <c r="AM31">
        <v>5.0549999999999997</v>
      </c>
      <c r="AN31">
        <v>13.598000000000001</v>
      </c>
      <c r="AO31">
        <v>13.606999999999999</v>
      </c>
      <c r="AP31">
        <v>4</v>
      </c>
      <c r="AQ31">
        <v>1.37</v>
      </c>
      <c r="AR31">
        <v>-0.62</v>
      </c>
      <c r="AS31">
        <v>15.541</v>
      </c>
      <c r="AT31">
        <v>15.541</v>
      </c>
      <c r="AU31">
        <v>15.548999999999999</v>
      </c>
      <c r="AV31">
        <v>1</v>
      </c>
      <c r="AW31">
        <v>4.7060000000000004</v>
      </c>
      <c r="AX31">
        <v>15.159000000000001</v>
      </c>
      <c r="AY31">
        <v>15.167</v>
      </c>
      <c r="AZ31">
        <v>5</v>
      </c>
      <c r="BA31">
        <v>0.98</v>
      </c>
      <c r="BB31">
        <v>-0.02</v>
      </c>
      <c r="BC31" s="2" t="s">
        <v>161</v>
      </c>
      <c r="BD31" s="2" t="s">
        <v>161</v>
      </c>
      <c r="BE31" s="2" t="s">
        <v>161</v>
      </c>
      <c r="BF31" s="2" t="s">
        <v>161</v>
      </c>
      <c r="BG31" s="2" t="s">
        <v>161</v>
      </c>
      <c r="BH31" s="2" t="s">
        <v>161</v>
      </c>
      <c r="BI31" s="2" t="s">
        <v>161</v>
      </c>
      <c r="BJ31" s="2" t="s">
        <v>161</v>
      </c>
      <c r="BK31" s="2" t="s">
        <v>161</v>
      </c>
      <c r="BL31" s="2" t="s">
        <v>161</v>
      </c>
      <c r="BM31" s="2" t="s">
        <v>161</v>
      </c>
      <c r="BN31" s="2" t="s">
        <v>161</v>
      </c>
      <c r="BO31" s="2" t="s">
        <v>161</v>
      </c>
      <c r="BP31" s="2" t="s">
        <v>161</v>
      </c>
      <c r="BQ31" s="2" t="s">
        <v>161</v>
      </c>
      <c r="BR31" s="2" t="s">
        <v>161</v>
      </c>
      <c r="BS31" s="2" t="s">
        <v>161</v>
      </c>
      <c r="BT31" s="2" t="s">
        <v>161</v>
      </c>
      <c r="BU31" s="2" t="s">
        <v>161</v>
      </c>
      <c r="BV31" s="2" t="s">
        <v>161</v>
      </c>
      <c r="BW31" s="2" t="s">
        <v>161</v>
      </c>
      <c r="BX31">
        <v>17.643999999999998</v>
      </c>
      <c r="BY31">
        <v>17.643999999999998</v>
      </c>
      <c r="BZ31">
        <v>17.654</v>
      </c>
      <c r="CA31">
        <v>1</v>
      </c>
      <c r="CB31">
        <v>2.722</v>
      </c>
      <c r="CC31">
        <v>7.1609999999999996</v>
      </c>
      <c r="CD31">
        <v>7.1680000000000001</v>
      </c>
      <c r="CE31">
        <v>4</v>
      </c>
      <c r="CF31">
        <v>-0.36</v>
      </c>
      <c r="CG31">
        <v>-2.37</v>
      </c>
      <c r="CH31" s="2" t="s">
        <v>161</v>
      </c>
      <c r="CI31" s="2" t="s">
        <v>161</v>
      </c>
      <c r="CJ31" s="2" t="s">
        <v>161</v>
      </c>
      <c r="CK31" s="2" t="s">
        <v>161</v>
      </c>
      <c r="CL31" s="2" t="s">
        <v>161</v>
      </c>
      <c r="CM31" s="2" t="s">
        <v>161</v>
      </c>
      <c r="CN31" s="2" t="s">
        <v>161</v>
      </c>
      <c r="CO31" s="2" t="s">
        <v>161</v>
      </c>
      <c r="CP31" s="2" t="s">
        <v>161</v>
      </c>
      <c r="CQ31" s="2" t="s">
        <v>161</v>
      </c>
      <c r="CR31" s="2" t="s">
        <v>161</v>
      </c>
      <c r="CS31">
        <v>15.61</v>
      </c>
      <c r="CT31">
        <v>15.61</v>
      </c>
      <c r="CU31">
        <v>15.616</v>
      </c>
      <c r="CV31">
        <v>1</v>
      </c>
      <c r="CW31">
        <v>2.7170000000000001</v>
      </c>
      <c r="CX31">
        <v>9.6519999999999992</v>
      </c>
      <c r="CY31">
        <v>9.6630000000000003</v>
      </c>
      <c r="CZ31">
        <v>5</v>
      </c>
      <c r="DA31">
        <v>-0.28999999999999998</v>
      </c>
      <c r="DB31">
        <v>-3</v>
      </c>
      <c r="DC31" s="2" t="s">
        <v>161</v>
      </c>
      <c r="DD31" s="2" t="s">
        <v>161</v>
      </c>
      <c r="DE31" s="2" t="s">
        <v>161</v>
      </c>
      <c r="DF31" s="2" t="s">
        <v>161</v>
      </c>
      <c r="DG31" s="2" t="s">
        <v>161</v>
      </c>
      <c r="DH31" s="2" t="s">
        <v>161</v>
      </c>
      <c r="DI31" s="2" t="s">
        <v>161</v>
      </c>
      <c r="DJ31" s="2" t="s">
        <v>161</v>
      </c>
      <c r="DK31" s="2" t="s">
        <v>161</v>
      </c>
      <c r="DL31" s="2" t="s">
        <v>161</v>
      </c>
      <c r="DM31">
        <v>15.941000000000001</v>
      </c>
      <c r="DN31">
        <v>15.941000000000001</v>
      </c>
      <c r="DO31">
        <v>15.949</v>
      </c>
      <c r="DP31">
        <v>1</v>
      </c>
      <c r="DQ31">
        <v>1.1950000000000001</v>
      </c>
      <c r="DR31">
        <v>4.1829999999999998</v>
      </c>
      <c r="DS31">
        <v>4.1909999999999998</v>
      </c>
      <c r="DT31">
        <v>3</v>
      </c>
      <c r="DU31">
        <v>0.62</v>
      </c>
      <c r="DV31">
        <v>-0.09</v>
      </c>
      <c r="DW31" s="2" t="s">
        <v>161</v>
      </c>
      <c r="DX31" s="2" t="s">
        <v>267</v>
      </c>
      <c r="DY31" s="2" t="s">
        <v>161</v>
      </c>
    </row>
    <row r="32" spans="1:129" ht="180" x14ac:dyDescent="0.25">
      <c r="A32" s="1">
        <v>45749.433032407411</v>
      </c>
      <c r="B32" s="1">
        <v>45749.439201388886</v>
      </c>
      <c r="C32" s="2" t="s">
        <v>132</v>
      </c>
      <c r="D32" s="2" t="s">
        <v>268</v>
      </c>
      <c r="E32">
        <v>100</v>
      </c>
      <c r="F32">
        <v>533</v>
      </c>
      <c r="G32" s="2" t="s">
        <v>159</v>
      </c>
      <c r="H32" s="1">
        <v>45749.439221250002</v>
      </c>
      <c r="I32" s="2" t="s">
        <v>269</v>
      </c>
      <c r="J32" s="2" t="s">
        <v>161</v>
      </c>
      <c r="K32" s="2" t="s">
        <v>161</v>
      </c>
      <c r="L32" s="2" t="s">
        <v>161</v>
      </c>
      <c r="M32" s="2" t="s">
        <v>161</v>
      </c>
      <c r="N32">
        <v>30.288699999999999</v>
      </c>
      <c r="O32">
        <v>-97.739800000000002</v>
      </c>
      <c r="P32" s="2" t="s">
        <v>162</v>
      </c>
      <c r="Q32" s="2" t="s">
        <v>163</v>
      </c>
      <c r="R32">
        <v>1</v>
      </c>
      <c r="S32" s="2" t="s">
        <v>164</v>
      </c>
      <c r="T32" s="2" t="s">
        <v>172</v>
      </c>
      <c r="U32" s="2" t="s">
        <v>161</v>
      </c>
      <c r="V32" s="2" t="s">
        <v>166</v>
      </c>
      <c r="W32" s="2" t="s">
        <v>248</v>
      </c>
      <c r="X32" s="2" t="s">
        <v>161</v>
      </c>
      <c r="Y32">
        <v>27.135999999999999</v>
      </c>
      <c r="Z32">
        <v>27.135999999999999</v>
      </c>
      <c r="AA32">
        <v>27.138999999999999</v>
      </c>
      <c r="AB32">
        <v>1</v>
      </c>
      <c r="AC32">
        <v>2.9729999999999999</v>
      </c>
      <c r="AD32">
        <v>6.6580000000000004</v>
      </c>
      <c r="AE32">
        <v>6.6609999999999996</v>
      </c>
      <c r="AF32">
        <v>3</v>
      </c>
      <c r="AG32">
        <v>0.22</v>
      </c>
      <c r="AH32">
        <v>1.23</v>
      </c>
      <c r="AI32" s="2" t="s">
        <v>161</v>
      </c>
      <c r="AJ32" s="2" t="s">
        <v>161</v>
      </c>
      <c r="AK32" s="2" t="s">
        <v>161</v>
      </c>
      <c r="AL32" s="2" t="s">
        <v>161</v>
      </c>
      <c r="AM32" s="2" t="s">
        <v>161</v>
      </c>
      <c r="AN32" s="2" t="s">
        <v>161</v>
      </c>
      <c r="AO32" s="2" t="s">
        <v>161</v>
      </c>
      <c r="AP32" s="2" t="s">
        <v>161</v>
      </c>
      <c r="AQ32" s="2" t="s">
        <v>161</v>
      </c>
      <c r="AR32" s="2" t="s">
        <v>161</v>
      </c>
      <c r="AS32" s="2" t="s">
        <v>161</v>
      </c>
      <c r="AT32" s="2" t="s">
        <v>161</v>
      </c>
      <c r="AU32" s="2" t="s">
        <v>161</v>
      </c>
      <c r="AV32" s="2" t="s">
        <v>161</v>
      </c>
      <c r="AW32" s="2" t="s">
        <v>161</v>
      </c>
      <c r="AX32" s="2" t="s">
        <v>161</v>
      </c>
      <c r="AY32" s="2" t="s">
        <v>161</v>
      </c>
      <c r="AZ32" s="2" t="s">
        <v>161</v>
      </c>
      <c r="BA32" s="2" t="s">
        <v>161</v>
      </c>
      <c r="BB32" s="2" t="s">
        <v>161</v>
      </c>
      <c r="BC32">
        <v>18.093</v>
      </c>
      <c r="BD32">
        <v>18.093</v>
      </c>
      <c r="BE32">
        <v>18.094999999999999</v>
      </c>
      <c r="BF32">
        <v>1</v>
      </c>
      <c r="BG32">
        <v>2.2829999999999999</v>
      </c>
      <c r="BH32">
        <v>8.7829999999999995</v>
      </c>
      <c r="BI32">
        <v>8.7850000000000001</v>
      </c>
      <c r="BJ32">
        <v>4</v>
      </c>
      <c r="BK32">
        <v>1.03</v>
      </c>
      <c r="BL32">
        <v>0.37</v>
      </c>
      <c r="BM32">
        <v>16.956</v>
      </c>
      <c r="BN32">
        <v>16.956</v>
      </c>
      <c r="BO32">
        <v>16.957999999999998</v>
      </c>
      <c r="BP32">
        <v>1</v>
      </c>
      <c r="BQ32">
        <v>3.9849999999999999</v>
      </c>
      <c r="BR32">
        <v>11.433999999999999</v>
      </c>
      <c r="BS32">
        <v>11.436</v>
      </c>
      <c r="BT32">
        <v>6</v>
      </c>
      <c r="BU32">
        <v>-1.08</v>
      </c>
      <c r="BV32">
        <v>-0.09</v>
      </c>
      <c r="BW32" s="2" t="s">
        <v>161</v>
      </c>
      <c r="BX32" s="2" t="s">
        <v>161</v>
      </c>
      <c r="BY32" s="2" t="s">
        <v>161</v>
      </c>
      <c r="BZ32" s="2" t="s">
        <v>161</v>
      </c>
      <c r="CA32" s="2" t="s">
        <v>161</v>
      </c>
      <c r="CB32" s="2" t="s">
        <v>161</v>
      </c>
      <c r="CC32" s="2" t="s">
        <v>161</v>
      </c>
      <c r="CD32" s="2" t="s">
        <v>161</v>
      </c>
      <c r="CE32" s="2" t="s">
        <v>161</v>
      </c>
      <c r="CF32" s="2" t="s">
        <v>161</v>
      </c>
      <c r="CG32" s="2" t="s">
        <v>161</v>
      </c>
      <c r="CH32" s="2" t="s">
        <v>161</v>
      </c>
      <c r="CI32">
        <v>19.545000000000002</v>
      </c>
      <c r="CJ32">
        <v>19.545000000000002</v>
      </c>
      <c r="CK32">
        <v>19.547999999999998</v>
      </c>
      <c r="CL32">
        <v>1</v>
      </c>
      <c r="CM32">
        <v>2.286</v>
      </c>
      <c r="CN32">
        <v>5.9189999999999996</v>
      </c>
      <c r="CO32">
        <v>5.923</v>
      </c>
      <c r="CP32">
        <v>3</v>
      </c>
      <c r="CQ32">
        <v>1.1000000000000001</v>
      </c>
      <c r="CR32">
        <v>-0.38</v>
      </c>
      <c r="CS32" s="2" t="s">
        <v>161</v>
      </c>
      <c r="CT32" s="2" t="s">
        <v>161</v>
      </c>
      <c r="CU32" s="2" t="s">
        <v>161</v>
      </c>
      <c r="CV32" s="2" t="s">
        <v>161</v>
      </c>
      <c r="CW32" s="2" t="s">
        <v>161</v>
      </c>
      <c r="CX32" s="2" t="s">
        <v>161</v>
      </c>
      <c r="CY32" s="2" t="s">
        <v>161</v>
      </c>
      <c r="CZ32" s="2" t="s">
        <v>161</v>
      </c>
      <c r="DA32" s="2" t="s">
        <v>161</v>
      </c>
      <c r="DB32" s="2" t="s">
        <v>161</v>
      </c>
      <c r="DC32">
        <v>43.875</v>
      </c>
      <c r="DD32">
        <v>43.875</v>
      </c>
      <c r="DE32">
        <v>43.877000000000002</v>
      </c>
      <c r="DF32">
        <v>1</v>
      </c>
      <c r="DG32">
        <v>1.48</v>
      </c>
      <c r="DH32">
        <v>4.3659999999999997</v>
      </c>
      <c r="DI32">
        <v>4.3680000000000003</v>
      </c>
      <c r="DJ32">
        <v>3</v>
      </c>
      <c r="DK32">
        <v>0.55000000000000004</v>
      </c>
      <c r="DL32">
        <v>0.41</v>
      </c>
      <c r="DM32" s="2" t="s">
        <v>161</v>
      </c>
      <c r="DN32" s="2" t="s">
        <v>161</v>
      </c>
      <c r="DO32" s="2" t="s">
        <v>161</v>
      </c>
      <c r="DP32" s="2" t="s">
        <v>161</v>
      </c>
      <c r="DQ32" s="2" t="s">
        <v>161</v>
      </c>
      <c r="DR32" s="2" t="s">
        <v>161</v>
      </c>
      <c r="DS32" s="2" t="s">
        <v>161</v>
      </c>
      <c r="DT32" s="2" t="s">
        <v>161</v>
      </c>
      <c r="DU32" s="2" t="s">
        <v>161</v>
      </c>
      <c r="DV32" s="2" t="s">
        <v>161</v>
      </c>
      <c r="DW32" s="2" t="s">
        <v>161</v>
      </c>
      <c r="DX32" s="2" t="s">
        <v>270</v>
      </c>
      <c r="DY32" s="2" t="s">
        <v>161</v>
      </c>
    </row>
    <row r="33" spans="1:129" ht="45" x14ac:dyDescent="0.25">
      <c r="A33" s="1">
        <v>45749.444097222222</v>
      </c>
      <c r="B33" s="1">
        <v>45749.446099537039</v>
      </c>
      <c r="C33" s="2" t="s">
        <v>132</v>
      </c>
      <c r="D33" s="2" t="s">
        <v>271</v>
      </c>
      <c r="E33">
        <v>100</v>
      </c>
      <c r="F33">
        <v>173</v>
      </c>
      <c r="G33" s="2" t="s">
        <v>159</v>
      </c>
      <c r="H33" s="1">
        <v>45749.446111851852</v>
      </c>
      <c r="I33" s="2" t="s">
        <v>272</v>
      </c>
      <c r="J33" s="2" t="s">
        <v>161</v>
      </c>
      <c r="K33" s="2" t="s">
        <v>161</v>
      </c>
      <c r="L33" s="2" t="s">
        <v>161</v>
      </c>
      <c r="M33" s="2" t="s">
        <v>161</v>
      </c>
      <c r="N33">
        <v>27.404699999999998</v>
      </c>
      <c r="O33">
        <v>-99.474299999999999</v>
      </c>
      <c r="P33" s="2" t="s">
        <v>162</v>
      </c>
      <c r="Q33" s="2" t="s">
        <v>163</v>
      </c>
      <c r="R33">
        <v>0.69999998807907104</v>
      </c>
      <c r="S33" s="2" t="s">
        <v>164</v>
      </c>
      <c r="T33" s="2" t="s">
        <v>172</v>
      </c>
      <c r="U33" s="2" t="s">
        <v>161</v>
      </c>
      <c r="V33" s="2" t="s">
        <v>166</v>
      </c>
      <c r="W33" s="2" t="s">
        <v>187</v>
      </c>
      <c r="X33" s="2" t="s">
        <v>161</v>
      </c>
      <c r="Y33">
        <v>17.23</v>
      </c>
      <c r="Z33">
        <v>17.23</v>
      </c>
      <c r="AA33">
        <v>17.242999999999999</v>
      </c>
      <c r="AB33">
        <v>1</v>
      </c>
      <c r="AC33">
        <v>3.2930000000000001</v>
      </c>
      <c r="AD33">
        <v>10.72</v>
      </c>
      <c r="AE33">
        <v>10.727</v>
      </c>
      <c r="AF33">
        <v>9</v>
      </c>
      <c r="AG33">
        <v>-1.04</v>
      </c>
      <c r="AH33">
        <v>2.0699999999999998</v>
      </c>
      <c r="AI33" s="2" t="s">
        <v>161</v>
      </c>
      <c r="AJ33" s="2" t="s">
        <v>161</v>
      </c>
      <c r="AK33" s="2" t="s">
        <v>161</v>
      </c>
      <c r="AL33" s="2" t="s">
        <v>161</v>
      </c>
      <c r="AM33" s="2" t="s">
        <v>161</v>
      </c>
      <c r="AN33" s="2" t="s">
        <v>161</v>
      </c>
      <c r="AO33" s="2" t="s">
        <v>161</v>
      </c>
      <c r="AP33" s="2" t="s">
        <v>161</v>
      </c>
      <c r="AQ33" s="2" t="s">
        <v>161</v>
      </c>
      <c r="AR33" s="2" t="s">
        <v>161</v>
      </c>
      <c r="AS33">
        <v>19.463000000000001</v>
      </c>
      <c r="AT33">
        <v>19.463000000000001</v>
      </c>
      <c r="AU33">
        <v>19.471</v>
      </c>
      <c r="AV33">
        <v>1</v>
      </c>
      <c r="AW33">
        <v>2.379</v>
      </c>
      <c r="AX33">
        <v>5.5650000000000004</v>
      </c>
      <c r="AY33">
        <v>5.5679999999999996</v>
      </c>
      <c r="AZ33">
        <v>4</v>
      </c>
      <c r="BA33">
        <v>1.92</v>
      </c>
      <c r="BB33">
        <v>-1.1299999999999999</v>
      </c>
      <c r="BC33" s="2" t="s">
        <v>161</v>
      </c>
      <c r="BD33" s="2" t="s">
        <v>161</v>
      </c>
      <c r="BE33" s="2" t="s">
        <v>161</v>
      </c>
      <c r="BF33" s="2" t="s">
        <v>161</v>
      </c>
      <c r="BG33" s="2" t="s">
        <v>161</v>
      </c>
      <c r="BH33" s="2" t="s">
        <v>161</v>
      </c>
      <c r="BI33" s="2" t="s">
        <v>161</v>
      </c>
      <c r="BJ33" s="2" t="s">
        <v>161</v>
      </c>
      <c r="BK33" s="2" t="s">
        <v>161</v>
      </c>
      <c r="BL33" s="2" t="s">
        <v>161</v>
      </c>
      <c r="BM33" s="2" t="s">
        <v>161</v>
      </c>
      <c r="BN33" s="2" t="s">
        <v>161</v>
      </c>
      <c r="BO33" s="2" t="s">
        <v>161</v>
      </c>
      <c r="BP33" s="2" t="s">
        <v>161</v>
      </c>
      <c r="BQ33" s="2" t="s">
        <v>161</v>
      </c>
      <c r="BR33" s="2" t="s">
        <v>161</v>
      </c>
      <c r="BS33" s="2" t="s">
        <v>161</v>
      </c>
      <c r="BT33" s="2" t="s">
        <v>161</v>
      </c>
      <c r="BU33" s="2" t="s">
        <v>161</v>
      </c>
      <c r="BV33" s="2" t="s">
        <v>161</v>
      </c>
      <c r="BW33" s="2" t="s">
        <v>161</v>
      </c>
      <c r="BX33">
        <v>21.207000000000001</v>
      </c>
      <c r="BY33">
        <v>21.207000000000001</v>
      </c>
      <c r="BZ33">
        <v>21.209</v>
      </c>
      <c r="CA33">
        <v>1</v>
      </c>
      <c r="CB33">
        <v>3.1110000000000002</v>
      </c>
      <c r="CC33">
        <v>5.7009999999999996</v>
      </c>
      <c r="CD33">
        <v>5.7050000000000001</v>
      </c>
      <c r="CE33">
        <v>4</v>
      </c>
      <c r="CF33">
        <v>0.62</v>
      </c>
      <c r="CG33">
        <v>0.79</v>
      </c>
      <c r="CH33" s="2" t="s">
        <v>161</v>
      </c>
      <c r="CI33">
        <v>16.945</v>
      </c>
      <c r="CJ33">
        <v>17.538</v>
      </c>
      <c r="CK33">
        <v>17.542000000000002</v>
      </c>
      <c r="CL33">
        <v>2</v>
      </c>
      <c r="CM33">
        <v>1.4970000000000001</v>
      </c>
      <c r="CN33">
        <v>8.5630000000000006</v>
      </c>
      <c r="CO33">
        <v>8.5779999999999994</v>
      </c>
      <c r="CP33">
        <v>4</v>
      </c>
      <c r="CQ33">
        <v>-0.06</v>
      </c>
      <c r="CR33">
        <v>-1.53</v>
      </c>
      <c r="CS33" s="2" t="s">
        <v>161</v>
      </c>
      <c r="CT33" s="2" t="s">
        <v>161</v>
      </c>
      <c r="CU33" s="2" t="s">
        <v>161</v>
      </c>
      <c r="CV33" s="2" t="s">
        <v>161</v>
      </c>
      <c r="CW33" s="2" t="s">
        <v>161</v>
      </c>
      <c r="CX33" s="2" t="s">
        <v>161</v>
      </c>
      <c r="CY33" s="2" t="s">
        <v>161</v>
      </c>
      <c r="CZ33" s="2" t="s">
        <v>161</v>
      </c>
      <c r="DA33" s="2" t="s">
        <v>161</v>
      </c>
      <c r="DB33" s="2" t="s">
        <v>161</v>
      </c>
      <c r="DC33">
        <v>16.297000000000001</v>
      </c>
      <c r="DD33">
        <v>16.297000000000001</v>
      </c>
      <c r="DE33">
        <v>16.298999999999999</v>
      </c>
      <c r="DF33">
        <v>1</v>
      </c>
      <c r="DG33">
        <v>1.002</v>
      </c>
      <c r="DH33">
        <v>4.3380000000000001</v>
      </c>
      <c r="DI33">
        <v>4.3440000000000003</v>
      </c>
      <c r="DJ33">
        <v>4</v>
      </c>
      <c r="DK33">
        <v>-0.99</v>
      </c>
      <c r="DL33">
        <v>-1.58</v>
      </c>
      <c r="DM33" s="2" t="s">
        <v>161</v>
      </c>
      <c r="DN33" s="2" t="s">
        <v>161</v>
      </c>
      <c r="DO33" s="2" t="s">
        <v>161</v>
      </c>
      <c r="DP33" s="2" t="s">
        <v>161</v>
      </c>
      <c r="DQ33" s="2" t="s">
        <v>161</v>
      </c>
      <c r="DR33" s="2" t="s">
        <v>161</v>
      </c>
      <c r="DS33" s="2" t="s">
        <v>161</v>
      </c>
      <c r="DT33" s="2" t="s">
        <v>161</v>
      </c>
      <c r="DU33" s="2" t="s">
        <v>161</v>
      </c>
      <c r="DV33" s="2" t="s">
        <v>161</v>
      </c>
      <c r="DW33" s="2" t="s">
        <v>161</v>
      </c>
      <c r="DX33" s="2" t="s">
        <v>161</v>
      </c>
      <c r="DY33" s="2" t="s">
        <v>161</v>
      </c>
    </row>
    <row r="34" spans="1:129" ht="210" x14ac:dyDescent="0.25">
      <c r="A34" s="1">
        <v>45749.507453703707</v>
      </c>
      <c r="B34" s="1">
        <v>45749.510474537034</v>
      </c>
      <c r="C34" s="2" t="s">
        <v>132</v>
      </c>
      <c r="D34" s="2" t="s">
        <v>273</v>
      </c>
      <c r="E34">
        <v>100</v>
      </c>
      <c r="F34">
        <v>260</v>
      </c>
      <c r="G34" s="2" t="s">
        <v>159</v>
      </c>
      <c r="H34" s="1">
        <v>45749.51048326389</v>
      </c>
      <c r="I34" s="2" t="s">
        <v>274</v>
      </c>
      <c r="J34" s="2" t="s">
        <v>161</v>
      </c>
      <c r="K34" s="2" t="s">
        <v>161</v>
      </c>
      <c r="L34" s="2" t="s">
        <v>161</v>
      </c>
      <c r="M34" s="2" t="s">
        <v>161</v>
      </c>
      <c r="N34">
        <v>30.288699999999999</v>
      </c>
      <c r="O34">
        <v>-97.739800000000002</v>
      </c>
      <c r="P34" s="2" t="s">
        <v>162</v>
      </c>
      <c r="Q34" s="2" t="s">
        <v>163</v>
      </c>
      <c r="R34">
        <v>0.80000001192092896</v>
      </c>
      <c r="S34" s="2" t="s">
        <v>164</v>
      </c>
      <c r="T34" s="2" t="s">
        <v>172</v>
      </c>
      <c r="U34" s="2" t="s">
        <v>161</v>
      </c>
      <c r="V34" s="2" t="s">
        <v>166</v>
      </c>
      <c r="W34" s="2" t="s">
        <v>174</v>
      </c>
      <c r="X34" s="2" t="s">
        <v>161</v>
      </c>
      <c r="Y34" s="2" t="s">
        <v>161</v>
      </c>
      <c r="Z34" s="2" t="s">
        <v>161</v>
      </c>
      <c r="AA34" s="2" t="s">
        <v>161</v>
      </c>
      <c r="AB34" s="2" t="s">
        <v>161</v>
      </c>
      <c r="AC34" s="2" t="s">
        <v>161</v>
      </c>
      <c r="AD34" s="2" t="s">
        <v>161</v>
      </c>
      <c r="AE34" s="2" t="s">
        <v>161</v>
      </c>
      <c r="AF34" s="2" t="s">
        <v>161</v>
      </c>
      <c r="AG34" s="2" t="s">
        <v>161</v>
      </c>
      <c r="AH34" s="2" t="s">
        <v>161</v>
      </c>
      <c r="AI34">
        <v>19.128</v>
      </c>
      <c r="AJ34">
        <v>19.128</v>
      </c>
      <c r="AK34">
        <v>19.143000000000001</v>
      </c>
      <c r="AL34">
        <v>1</v>
      </c>
      <c r="AM34">
        <v>3.2130000000000001</v>
      </c>
      <c r="AN34">
        <v>8.1059999999999999</v>
      </c>
      <c r="AO34">
        <v>8.1140000000000008</v>
      </c>
      <c r="AP34">
        <v>5</v>
      </c>
      <c r="AQ34">
        <v>1.54</v>
      </c>
      <c r="AR34">
        <v>1.17</v>
      </c>
      <c r="AS34">
        <v>19.742999999999999</v>
      </c>
      <c r="AT34">
        <v>19.742999999999999</v>
      </c>
      <c r="AU34">
        <v>19.75</v>
      </c>
      <c r="AV34">
        <v>1</v>
      </c>
      <c r="AW34">
        <v>0.84199999999999997</v>
      </c>
      <c r="AX34">
        <v>3.258</v>
      </c>
      <c r="AY34">
        <v>3.2690000000000001</v>
      </c>
      <c r="AZ34">
        <v>3</v>
      </c>
      <c r="BA34">
        <v>1.43</v>
      </c>
      <c r="BB34">
        <v>2.2599999999999998</v>
      </c>
      <c r="BC34" s="2" t="s">
        <v>161</v>
      </c>
      <c r="BD34" s="2" t="s">
        <v>161</v>
      </c>
      <c r="BE34" s="2" t="s">
        <v>161</v>
      </c>
      <c r="BF34" s="2" t="s">
        <v>161</v>
      </c>
      <c r="BG34" s="2" t="s">
        <v>161</v>
      </c>
      <c r="BH34" s="2" t="s">
        <v>161</v>
      </c>
      <c r="BI34" s="2" t="s">
        <v>161</v>
      </c>
      <c r="BJ34" s="2" t="s">
        <v>161</v>
      </c>
      <c r="BK34" s="2" t="s">
        <v>161</v>
      </c>
      <c r="BL34" s="2" t="s">
        <v>161</v>
      </c>
      <c r="BM34">
        <v>19.843</v>
      </c>
      <c r="BN34">
        <v>21.475999999999999</v>
      </c>
      <c r="BO34">
        <v>21.481999999999999</v>
      </c>
      <c r="BP34">
        <v>2</v>
      </c>
      <c r="BQ34">
        <v>1.054</v>
      </c>
      <c r="BR34">
        <v>3.7570000000000001</v>
      </c>
      <c r="BS34">
        <v>3.7669999999999999</v>
      </c>
      <c r="BT34">
        <v>4</v>
      </c>
      <c r="BU34">
        <v>1.79</v>
      </c>
      <c r="BV34">
        <v>2.4</v>
      </c>
      <c r="BW34" s="2" t="s">
        <v>275</v>
      </c>
      <c r="BX34" s="2" t="s">
        <v>161</v>
      </c>
      <c r="BY34" s="2" t="s">
        <v>161</v>
      </c>
      <c r="BZ34" s="2" t="s">
        <v>161</v>
      </c>
      <c r="CA34" s="2" t="s">
        <v>161</v>
      </c>
      <c r="CB34" s="2" t="s">
        <v>161</v>
      </c>
      <c r="CC34" s="2" t="s">
        <v>161</v>
      </c>
      <c r="CD34" s="2" t="s">
        <v>161</v>
      </c>
      <c r="CE34" s="2" t="s">
        <v>161</v>
      </c>
      <c r="CF34" s="2" t="s">
        <v>161</v>
      </c>
      <c r="CG34" s="2" t="s">
        <v>161</v>
      </c>
      <c r="CH34" s="2" t="s">
        <v>161</v>
      </c>
      <c r="CI34" s="2" t="s">
        <v>161</v>
      </c>
      <c r="CJ34" s="2" t="s">
        <v>161</v>
      </c>
      <c r="CK34" s="2" t="s">
        <v>161</v>
      </c>
      <c r="CL34" s="2" t="s">
        <v>161</v>
      </c>
      <c r="CM34" s="2" t="s">
        <v>161</v>
      </c>
      <c r="CN34" s="2" t="s">
        <v>161</v>
      </c>
      <c r="CO34" s="2" t="s">
        <v>161</v>
      </c>
      <c r="CP34" s="2" t="s">
        <v>161</v>
      </c>
      <c r="CQ34" s="2" t="s">
        <v>161</v>
      </c>
      <c r="CR34" s="2" t="s">
        <v>161</v>
      </c>
      <c r="CS34">
        <v>17.085999999999999</v>
      </c>
      <c r="CT34">
        <v>17.085999999999999</v>
      </c>
      <c r="CU34">
        <v>17.093</v>
      </c>
      <c r="CV34">
        <v>1</v>
      </c>
      <c r="CW34">
        <v>1</v>
      </c>
      <c r="CX34">
        <v>3.2639999999999998</v>
      </c>
      <c r="CY34">
        <v>3.2709999999999999</v>
      </c>
      <c r="CZ34">
        <v>4</v>
      </c>
      <c r="DA34">
        <v>2.19</v>
      </c>
      <c r="DB34">
        <v>1.77</v>
      </c>
      <c r="DC34" s="2" t="s">
        <v>161</v>
      </c>
      <c r="DD34" s="2" t="s">
        <v>161</v>
      </c>
      <c r="DE34" s="2" t="s">
        <v>161</v>
      </c>
      <c r="DF34" s="2" t="s">
        <v>161</v>
      </c>
      <c r="DG34" s="2" t="s">
        <v>161</v>
      </c>
      <c r="DH34" s="2" t="s">
        <v>161</v>
      </c>
      <c r="DI34" s="2" t="s">
        <v>161</v>
      </c>
      <c r="DJ34" s="2" t="s">
        <v>161</v>
      </c>
      <c r="DK34" s="2" t="s">
        <v>161</v>
      </c>
      <c r="DL34" s="2" t="s">
        <v>161</v>
      </c>
      <c r="DM34">
        <v>16.021999999999998</v>
      </c>
      <c r="DN34">
        <v>16.021999999999998</v>
      </c>
      <c r="DO34">
        <v>16.029</v>
      </c>
      <c r="DP34">
        <v>1</v>
      </c>
      <c r="DQ34">
        <v>0.64500000000000002</v>
      </c>
      <c r="DR34">
        <v>8.2680000000000007</v>
      </c>
      <c r="DS34">
        <v>8.2789999999999999</v>
      </c>
      <c r="DT34">
        <v>6</v>
      </c>
      <c r="DU34">
        <v>2.1</v>
      </c>
      <c r="DV34">
        <v>0.71</v>
      </c>
      <c r="DW34" s="2" t="s">
        <v>276</v>
      </c>
      <c r="DX34" s="2" t="s">
        <v>277</v>
      </c>
      <c r="DY34" s="2" t="s">
        <v>161</v>
      </c>
    </row>
    <row r="35" spans="1:129" ht="409.5" x14ac:dyDescent="0.25">
      <c r="A35" s="1">
        <v>45749.52443287037</v>
      </c>
      <c r="B35" s="1">
        <v>45749.530972222223</v>
      </c>
      <c r="C35" s="2" t="s">
        <v>132</v>
      </c>
      <c r="D35" s="2" t="s">
        <v>278</v>
      </c>
      <c r="E35">
        <v>100</v>
      </c>
      <c r="F35">
        <v>565</v>
      </c>
      <c r="G35" s="2" t="s">
        <v>159</v>
      </c>
      <c r="H35" s="1">
        <v>45749.530986192127</v>
      </c>
      <c r="I35" s="2" t="s">
        <v>279</v>
      </c>
      <c r="J35" s="2" t="s">
        <v>161</v>
      </c>
      <c r="K35" s="2" t="s">
        <v>161</v>
      </c>
      <c r="L35" s="2" t="s">
        <v>161</v>
      </c>
      <c r="M35" s="2" t="s">
        <v>161</v>
      </c>
      <c r="N35">
        <v>29.521000000000001</v>
      </c>
      <c r="O35">
        <v>-98.361999999999995</v>
      </c>
      <c r="P35" s="2" t="s">
        <v>162</v>
      </c>
      <c r="Q35" s="2" t="s">
        <v>163</v>
      </c>
      <c r="R35">
        <v>0.89999997615814209</v>
      </c>
      <c r="S35" s="2" t="s">
        <v>164</v>
      </c>
      <c r="T35" s="2" t="s">
        <v>172</v>
      </c>
      <c r="U35" s="2" t="s">
        <v>161</v>
      </c>
      <c r="V35" s="2" t="s">
        <v>166</v>
      </c>
      <c r="W35" s="2" t="s">
        <v>248</v>
      </c>
      <c r="X35" s="2" t="s">
        <v>161</v>
      </c>
      <c r="Y35">
        <v>19.396999999999998</v>
      </c>
      <c r="Z35">
        <v>19.396999999999998</v>
      </c>
      <c r="AA35">
        <v>19.402999999999999</v>
      </c>
      <c r="AB35">
        <v>1</v>
      </c>
      <c r="AC35">
        <v>5.6369999999999996</v>
      </c>
      <c r="AD35">
        <v>23.760999999999999</v>
      </c>
      <c r="AE35">
        <v>23.765999999999998</v>
      </c>
      <c r="AF35">
        <v>10</v>
      </c>
      <c r="AG35">
        <v>2.57</v>
      </c>
      <c r="AH35">
        <v>0.27</v>
      </c>
      <c r="AI35" s="2" t="s">
        <v>161</v>
      </c>
      <c r="AJ35" s="2" t="s">
        <v>161</v>
      </c>
      <c r="AK35" s="2" t="s">
        <v>161</v>
      </c>
      <c r="AL35" s="2" t="s">
        <v>161</v>
      </c>
      <c r="AM35" s="2" t="s">
        <v>161</v>
      </c>
      <c r="AN35" s="2" t="s">
        <v>161</v>
      </c>
      <c r="AO35" s="2" t="s">
        <v>161</v>
      </c>
      <c r="AP35" s="2" t="s">
        <v>161</v>
      </c>
      <c r="AQ35" s="2" t="s">
        <v>161</v>
      </c>
      <c r="AR35" s="2" t="s">
        <v>161</v>
      </c>
      <c r="AS35" s="2" t="s">
        <v>161</v>
      </c>
      <c r="AT35" s="2" t="s">
        <v>161</v>
      </c>
      <c r="AU35" s="2" t="s">
        <v>161</v>
      </c>
      <c r="AV35" s="2" t="s">
        <v>161</v>
      </c>
      <c r="AW35" s="2" t="s">
        <v>161</v>
      </c>
      <c r="AX35" s="2" t="s">
        <v>161</v>
      </c>
      <c r="AY35" s="2" t="s">
        <v>161</v>
      </c>
      <c r="AZ35" s="2" t="s">
        <v>161</v>
      </c>
      <c r="BA35" s="2" t="s">
        <v>161</v>
      </c>
      <c r="BB35" s="2" t="s">
        <v>161</v>
      </c>
      <c r="BC35">
        <v>25.433</v>
      </c>
      <c r="BD35">
        <v>25.433</v>
      </c>
      <c r="BE35">
        <v>25.439</v>
      </c>
      <c r="BF35">
        <v>1</v>
      </c>
      <c r="BG35">
        <v>5.6840000000000002</v>
      </c>
      <c r="BH35">
        <v>17.149999999999999</v>
      </c>
      <c r="BI35">
        <v>17.155999999999999</v>
      </c>
      <c r="BJ35">
        <v>5</v>
      </c>
      <c r="BK35">
        <v>0.11</v>
      </c>
      <c r="BL35">
        <v>-2.11</v>
      </c>
      <c r="BM35">
        <v>25.675000000000001</v>
      </c>
      <c r="BN35">
        <v>26.521000000000001</v>
      </c>
      <c r="BO35">
        <v>26.527999999999999</v>
      </c>
      <c r="BP35">
        <v>3</v>
      </c>
      <c r="BQ35">
        <v>2.3929999999999998</v>
      </c>
      <c r="BR35">
        <v>8.9369999999999994</v>
      </c>
      <c r="BS35">
        <v>8.9440000000000008</v>
      </c>
      <c r="BT35">
        <v>4</v>
      </c>
      <c r="BU35">
        <v>-2.11</v>
      </c>
      <c r="BV35">
        <v>-0.13</v>
      </c>
      <c r="BW35" s="2" t="s">
        <v>161</v>
      </c>
      <c r="BX35" s="2" t="s">
        <v>161</v>
      </c>
      <c r="BY35" s="2" t="s">
        <v>161</v>
      </c>
      <c r="BZ35" s="2" t="s">
        <v>161</v>
      </c>
      <c r="CA35" s="2" t="s">
        <v>161</v>
      </c>
      <c r="CB35" s="2" t="s">
        <v>161</v>
      </c>
      <c r="CC35" s="2" t="s">
        <v>161</v>
      </c>
      <c r="CD35" s="2" t="s">
        <v>161</v>
      </c>
      <c r="CE35" s="2" t="s">
        <v>161</v>
      </c>
      <c r="CF35" s="2" t="s">
        <v>161</v>
      </c>
      <c r="CG35" s="2" t="s">
        <v>161</v>
      </c>
      <c r="CH35" s="2" t="s">
        <v>161</v>
      </c>
      <c r="CI35">
        <v>21.923999999999999</v>
      </c>
      <c r="CJ35">
        <v>21.923999999999999</v>
      </c>
      <c r="CK35">
        <v>21.931999999999999</v>
      </c>
      <c r="CL35">
        <v>1</v>
      </c>
      <c r="CM35">
        <v>2.9660000000000002</v>
      </c>
      <c r="CN35">
        <v>11.172000000000001</v>
      </c>
      <c r="CO35">
        <v>11.176</v>
      </c>
      <c r="CP35">
        <v>4</v>
      </c>
      <c r="CQ35">
        <v>3</v>
      </c>
      <c r="CR35">
        <v>2.73</v>
      </c>
      <c r="CS35" s="2" t="s">
        <v>161</v>
      </c>
      <c r="CT35" s="2" t="s">
        <v>161</v>
      </c>
      <c r="CU35" s="2" t="s">
        <v>161</v>
      </c>
      <c r="CV35" s="2" t="s">
        <v>161</v>
      </c>
      <c r="CW35" s="2" t="s">
        <v>161</v>
      </c>
      <c r="CX35" s="2" t="s">
        <v>161</v>
      </c>
      <c r="CY35" s="2" t="s">
        <v>161</v>
      </c>
      <c r="CZ35" s="2" t="s">
        <v>161</v>
      </c>
      <c r="DA35" s="2" t="s">
        <v>161</v>
      </c>
      <c r="DB35" s="2" t="s">
        <v>161</v>
      </c>
      <c r="DC35">
        <v>41.933</v>
      </c>
      <c r="DD35">
        <v>41.933</v>
      </c>
      <c r="DE35">
        <v>41.939</v>
      </c>
      <c r="DF35">
        <v>1</v>
      </c>
      <c r="DG35">
        <v>2.7770000000000001</v>
      </c>
      <c r="DH35">
        <v>12.64</v>
      </c>
      <c r="DI35">
        <v>12.648</v>
      </c>
      <c r="DJ35">
        <v>5</v>
      </c>
      <c r="DK35">
        <v>0.03</v>
      </c>
      <c r="DL35">
        <v>-0.89</v>
      </c>
      <c r="DM35" s="2" t="s">
        <v>161</v>
      </c>
      <c r="DN35" s="2" t="s">
        <v>161</v>
      </c>
      <c r="DO35" s="2" t="s">
        <v>161</v>
      </c>
      <c r="DP35" s="2" t="s">
        <v>161</v>
      </c>
      <c r="DQ35" s="2" t="s">
        <v>161</v>
      </c>
      <c r="DR35" s="2" t="s">
        <v>161</v>
      </c>
      <c r="DS35" s="2" t="s">
        <v>161</v>
      </c>
      <c r="DT35" s="2" t="s">
        <v>161</v>
      </c>
      <c r="DU35" s="2" t="s">
        <v>161</v>
      </c>
      <c r="DV35" s="2" t="s">
        <v>161</v>
      </c>
      <c r="DW35" s="2" t="s">
        <v>183</v>
      </c>
      <c r="DX35" s="2" t="s">
        <v>280</v>
      </c>
      <c r="DY35" s="2" t="s">
        <v>161</v>
      </c>
    </row>
    <row r="36" spans="1:129" ht="135" x14ac:dyDescent="0.25">
      <c r="A36" s="1">
        <v>45749.582743055558</v>
      </c>
      <c r="B36" s="1">
        <v>45749.589768518519</v>
      </c>
      <c r="C36" s="2" t="s">
        <v>132</v>
      </c>
      <c r="D36" s="2" t="s">
        <v>281</v>
      </c>
      <c r="E36">
        <v>100</v>
      </c>
      <c r="F36">
        <v>606</v>
      </c>
      <c r="G36" s="2" t="s">
        <v>159</v>
      </c>
      <c r="H36" s="1">
        <v>45749.589777465277</v>
      </c>
      <c r="I36" s="2" t="s">
        <v>282</v>
      </c>
      <c r="J36" s="2" t="s">
        <v>161</v>
      </c>
      <c r="K36" s="2" t="s">
        <v>161</v>
      </c>
      <c r="L36" s="2" t="s">
        <v>161</v>
      </c>
      <c r="M36" s="2" t="s">
        <v>161</v>
      </c>
      <c r="N36">
        <v>30.349699999999999</v>
      </c>
      <c r="O36">
        <v>-97.3703</v>
      </c>
      <c r="P36" s="2" t="s">
        <v>162</v>
      </c>
      <c r="Q36" s="2" t="s">
        <v>163</v>
      </c>
      <c r="R36">
        <v>0.89999997615814209</v>
      </c>
      <c r="S36" s="2" t="s">
        <v>164</v>
      </c>
      <c r="T36" s="2" t="s">
        <v>172</v>
      </c>
      <c r="U36" s="2" t="s">
        <v>161</v>
      </c>
      <c r="V36" s="2" t="s">
        <v>283</v>
      </c>
      <c r="W36" s="2" t="s">
        <v>187</v>
      </c>
      <c r="X36" s="2" t="s">
        <v>161</v>
      </c>
      <c r="Y36">
        <v>63.02</v>
      </c>
      <c r="Z36">
        <v>63.02</v>
      </c>
      <c r="AA36">
        <v>63.034999999999997</v>
      </c>
      <c r="AB36">
        <v>1</v>
      </c>
      <c r="AC36">
        <v>14.352</v>
      </c>
      <c r="AD36">
        <v>18.882000000000001</v>
      </c>
      <c r="AE36">
        <v>18.899999999999999</v>
      </c>
      <c r="AF36">
        <v>2</v>
      </c>
      <c r="AG36">
        <v>2.99</v>
      </c>
      <c r="AH36">
        <v>3</v>
      </c>
      <c r="AI36" s="2" t="s">
        <v>161</v>
      </c>
      <c r="AJ36" s="2" t="s">
        <v>161</v>
      </c>
      <c r="AK36" s="2" t="s">
        <v>161</v>
      </c>
      <c r="AL36" s="2" t="s">
        <v>161</v>
      </c>
      <c r="AM36" s="2" t="s">
        <v>161</v>
      </c>
      <c r="AN36" s="2" t="s">
        <v>161</v>
      </c>
      <c r="AO36" s="2" t="s">
        <v>161</v>
      </c>
      <c r="AP36" s="2" t="s">
        <v>161</v>
      </c>
      <c r="AQ36" s="2" t="s">
        <v>161</v>
      </c>
      <c r="AR36" s="2" t="s">
        <v>161</v>
      </c>
      <c r="AS36">
        <v>7.99</v>
      </c>
      <c r="AT36">
        <v>16.341999999999999</v>
      </c>
      <c r="AU36">
        <v>16.361000000000001</v>
      </c>
      <c r="AV36">
        <v>2</v>
      </c>
      <c r="AW36">
        <v>4.2039999999999997</v>
      </c>
      <c r="AX36">
        <v>6.5949999999999998</v>
      </c>
      <c r="AY36">
        <v>6.6109999999999998</v>
      </c>
      <c r="AZ36">
        <v>3</v>
      </c>
      <c r="BA36">
        <v>2.9</v>
      </c>
      <c r="BB36">
        <v>2.96</v>
      </c>
      <c r="BC36" s="2" t="s">
        <v>161</v>
      </c>
      <c r="BD36" s="2" t="s">
        <v>161</v>
      </c>
      <c r="BE36" s="2" t="s">
        <v>161</v>
      </c>
      <c r="BF36" s="2" t="s">
        <v>161</v>
      </c>
      <c r="BG36" s="2" t="s">
        <v>161</v>
      </c>
      <c r="BH36" s="2" t="s">
        <v>161</v>
      </c>
      <c r="BI36" s="2" t="s">
        <v>161</v>
      </c>
      <c r="BJ36" s="2" t="s">
        <v>161</v>
      </c>
      <c r="BK36" s="2" t="s">
        <v>161</v>
      </c>
      <c r="BL36" s="2" t="s">
        <v>161</v>
      </c>
      <c r="BM36" s="2" t="s">
        <v>161</v>
      </c>
      <c r="BN36" s="2" t="s">
        <v>161</v>
      </c>
      <c r="BO36" s="2" t="s">
        <v>161</v>
      </c>
      <c r="BP36" s="2" t="s">
        <v>161</v>
      </c>
      <c r="BQ36" s="2" t="s">
        <v>161</v>
      </c>
      <c r="BR36" s="2" t="s">
        <v>161</v>
      </c>
      <c r="BS36" s="2" t="s">
        <v>161</v>
      </c>
      <c r="BT36" s="2" t="s">
        <v>161</v>
      </c>
      <c r="BU36" s="2" t="s">
        <v>161</v>
      </c>
      <c r="BV36" s="2" t="s">
        <v>161</v>
      </c>
      <c r="BW36" s="2" t="s">
        <v>161</v>
      </c>
      <c r="BX36">
        <v>18.63</v>
      </c>
      <c r="BY36">
        <v>18.63</v>
      </c>
      <c r="BZ36">
        <v>18.643000000000001</v>
      </c>
      <c r="CA36">
        <v>1</v>
      </c>
      <c r="CB36">
        <v>9.1590000000000007</v>
      </c>
      <c r="CC36">
        <v>13.613</v>
      </c>
      <c r="CD36">
        <v>13.641</v>
      </c>
      <c r="CE36">
        <v>3</v>
      </c>
      <c r="CF36">
        <v>3</v>
      </c>
      <c r="CG36">
        <v>2.96</v>
      </c>
      <c r="CH36" s="2" t="s">
        <v>284</v>
      </c>
      <c r="CI36" s="2" t="s">
        <v>161</v>
      </c>
      <c r="CJ36" s="2" t="s">
        <v>161</v>
      </c>
      <c r="CK36" s="2" t="s">
        <v>161</v>
      </c>
      <c r="CL36" s="2" t="s">
        <v>161</v>
      </c>
      <c r="CM36" s="2" t="s">
        <v>161</v>
      </c>
      <c r="CN36" s="2" t="s">
        <v>161</v>
      </c>
      <c r="CO36" s="2" t="s">
        <v>161</v>
      </c>
      <c r="CP36" s="2" t="s">
        <v>161</v>
      </c>
      <c r="CQ36" s="2" t="s">
        <v>161</v>
      </c>
      <c r="CR36" s="2" t="s">
        <v>161</v>
      </c>
      <c r="CS36">
        <v>29.042000000000002</v>
      </c>
      <c r="CT36">
        <v>29.042000000000002</v>
      </c>
      <c r="CU36">
        <v>29.055</v>
      </c>
      <c r="CV36">
        <v>1</v>
      </c>
      <c r="CW36">
        <v>5.3410000000000002</v>
      </c>
      <c r="CX36">
        <v>9.5470000000000006</v>
      </c>
      <c r="CY36">
        <v>9.5730000000000004</v>
      </c>
      <c r="CZ36">
        <v>3</v>
      </c>
      <c r="DA36">
        <v>0.01</v>
      </c>
      <c r="DB36">
        <v>0.16</v>
      </c>
      <c r="DC36" s="2" t="s">
        <v>161</v>
      </c>
      <c r="DD36" s="2" t="s">
        <v>161</v>
      </c>
      <c r="DE36" s="2" t="s">
        <v>161</v>
      </c>
      <c r="DF36" s="2" t="s">
        <v>161</v>
      </c>
      <c r="DG36" s="2" t="s">
        <v>161</v>
      </c>
      <c r="DH36" s="2" t="s">
        <v>161</v>
      </c>
      <c r="DI36" s="2" t="s">
        <v>161</v>
      </c>
      <c r="DJ36" s="2" t="s">
        <v>161</v>
      </c>
      <c r="DK36" s="2" t="s">
        <v>161</v>
      </c>
      <c r="DL36" s="2" t="s">
        <v>161</v>
      </c>
      <c r="DM36">
        <v>21.747</v>
      </c>
      <c r="DN36">
        <v>21.747</v>
      </c>
      <c r="DO36">
        <v>21.76</v>
      </c>
      <c r="DP36">
        <v>1</v>
      </c>
      <c r="DQ36">
        <v>9.0410000000000004</v>
      </c>
      <c r="DR36">
        <v>14.849</v>
      </c>
      <c r="DS36">
        <v>14.862</v>
      </c>
      <c r="DT36">
        <v>3</v>
      </c>
      <c r="DU36">
        <v>2.14</v>
      </c>
      <c r="DV36">
        <v>2.2599999999999998</v>
      </c>
      <c r="DW36" s="2" t="s">
        <v>285</v>
      </c>
      <c r="DX36" s="2" t="s">
        <v>286</v>
      </c>
      <c r="DY36" s="2" t="s">
        <v>161</v>
      </c>
    </row>
    <row r="37" spans="1:129" ht="225" x14ac:dyDescent="0.25">
      <c r="A37" s="1">
        <v>45749.605706018519</v>
      </c>
      <c r="B37" s="1">
        <v>45749.611122685186</v>
      </c>
      <c r="C37" s="2" t="s">
        <v>132</v>
      </c>
      <c r="D37" s="2" t="s">
        <v>287</v>
      </c>
      <c r="E37">
        <v>100</v>
      </c>
      <c r="F37">
        <v>467</v>
      </c>
      <c r="G37" s="2" t="s">
        <v>159</v>
      </c>
      <c r="H37" s="1">
        <v>45749.611129733799</v>
      </c>
      <c r="I37" s="2" t="s">
        <v>288</v>
      </c>
      <c r="J37" s="2" t="s">
        <v>161</v>
      </c>
      <c r="K37" s="2" t="s">
        <v>161</v>
      </c>
      <c r="L37" s="2" t="s">
        <v>161</v>
      </c>
      <c r="M37" s="2" t="s">
        <v>161</v>
      </c>
      <c r="N37">
        <v>30.288699999999999</v>
      </c>
      <c r="O37">
        <v>-97.739800000000002</v>
      </c>
      <c r="P37" s="2" t="s">
        <v>162</v>
      </c>
      <c r="Q37" s="2" t="s">
        <v>163</v>
      </c>
      <c r="R37">
        <v>1</v>
      </c>
      <c r="S37" s="2" t="s">
        <v>164</v>
      </c>
      <c r="T37" s="2" t="s">
        <v>165</v>
      </c>
      <c r="U37" s="2" t="s">
        <v>161</v>
      </c>
      <c r="V37" s="2" t="s">
        <v>166</v>
      </c>
      <c r="W37" s="2" t="s">
        <v>289</v>
      </c>
      <c r="X37" s="2" t="s">
        <v>161</v>
      </c>
      <c r="Y37" s="2" t="s">
        <v>161</v>
      </c>
      <c r="Z37" s="2" t="s">
        <v>161</v>
      </c>
      <c r="AA37" s="2" t="s">
        <v>161</v>
      </c>
      <c r="AB37" s="2" t="s">
        <v>161</v>
      </c>
      <c r="AC37" s="2" t="s">
        <v>161</v>
      </c>
      <c r="AD37" s="2" t="s">
        <v>161</v>
      </c>
      <c r="AE37" s="2" t="s">
        <v>161</v>
      </c>
      <c r="AF37" s="2" t="s">
        <v>161</v>
      </c>
      <c r="AG37" s="2" t="s">
        <v>161</v>
      </c>
      <c r="AH37" s="2" t="s">
        <v>161</v>
      </c>
      <c r="AI37">
        <v>15.728</v>
      </c>
      <c r="AJ37">
        <v>15.728</v>
      </c>
      <c r="AK37">
        <v>15.742000000000001</v>
      </c>
      <c r="AL37">
        <v>1</v>
      </c>
      <c r="AM37">
        <v>5.6079999999999997</v>
      </c>
      <c r="AN37">
        <v>13</v>
      </c>
      <c r="AO37">
        <v>13.01</v>
      </c>
      <c r="AP37">
        <v>3</v>
      </c>
      <c r="AQ37">
        <v>-0.03</v>
      </c>
      <c r="AR37">
        <v>0.93</v>
      </c>
      <c r="AS37">
        <v>15.638999999999999</v>
      </c>
      <c r="AT37">
        <v>15.638999999999999</v>
      </c>
      <c r="AU37">
        <v>15.644</v>
      </c>
      <c r="AV37">
        <v>1</v>
      </c>
      <c r="AW37">
        <v>3.359</v>
      </c>
      <c r="AX37">
        <v>7.6310000000000002</v>
      </c>
      <c r="AY37">
        <v>7.6390000000000002</v>
      </c>
      <c r="AZ37">
        <v>4</v>
      </c>
      <c r="BA37">
        <v>-1.99</v>
      </c>
      <c r="BB37">
        <v>0.99</v>
      </c>
      <c r="BC37" s="2" t="s">
        <v>161</v>
      </c>
      <c r="BD37" s="2" t="s">
        <v>161</v>
      </c>
      <c r="BE37" s="2" t="s">
        <v>161</v>
      </c>
      <c r="BF37" s="2" t="s">
        <v>161</v>
      </c>
      <c r="BG37" s="2" t="s">
        <v>161</v>
      </c>
      <c r="BH37" s="2" t="s">
        <v>161</v>
      </c>
      <c r="BI37" s="2" t="s">
        <v>161</v>
      </c>
      <c r="BJ37" s="2" t="s">
        <v>161</v>
      </c>
      <c r="BK37" s="2" t="s">
        <v>161</v>
      </c>
      <c r="BL37" s="2" t="s">
        <v>161</v>
      </c>
      <c r="BM37" s="2" t="s">
        <v>161</v>
      </c>
      <c r="BN37" s="2" t="s">
        <v>161</v>
      </c>
      <c r="BO37" s="2" t="s">
        <v>161</v>
      </c>
      <c r="BP37" s="2" t="s">
        <v>161</v>
      </c>
      <c r="BQ37" s="2" t="s">
        <v>161</v>
      </c>
      <c r="BR37" s="2" t="s">
        <v>161</v>
      </c>
      <c r="BS37" s="2" t="s">
        <v>161</v>
      </c>
      <c r="BT37" s="2" t="s">
        <v>161</v>
      </c>
      <c r="BU37" s="2" t="s">
        <v>161</v>
      </c>
      <c r="BV37" s="2" t="s">
        <v>161</v>
      </c>
      <c r="BW37" s="2" t="s">
        <v>161</v>
      </c>
      <c r="BX37">
        <v>15.786</v>
      </c>
      <c r="BY37">
        <v>15.786</v>
      </c>
      <c r="BZ37">
        <v>15.792</v>
      </c>
      <c r="CA37">
        <v>1</v>
      </c>
      <c r="CB37">
        <v>1.75</v>
      </c>
      <c r="CC37">
        <v>5.56</v>
      </c>
      <c r="CD37">
        <v>5.5679999999999996</v>
      </c>
      <c r="CE37">
        <v>3</v>
      </c>
      <c r="CF37">
        <v>3</v>
      </c>
      <c r="CG37">
        <v>3</v>
      </c>
      <c r="CH37" s="2" t="s">
        <v>290</v>
      </c>
      <c r="CI37" s="2" t="s">
        <v>161</v>
      </c>
      <c r="CJ37" s="2" t="s">
        <v>161</v>
      </c>
      <c r="CK37" s="2" t="s">
        <v>161</v>
      </c>
      <c r="CL37" s="2" t="s">
        <v>161</v>
      </c>
      <c r="CM37" s="2" t="s">
        <v>161</v>
      </c>
      <c r="CN37" s="2" t="s">
        <v>161</v>
      </c>
      <c r="CO37" s="2" t="s">
        <v>161</v>
      </c>
      <c r="CP37" s="2" t="s">
        <v>161</v>
      </c>
      <c r="CQ37" s="2" t="s">
        <v>161</v>
      </c>
      <c r="CR37" s="2" t="s">
        <v>161</v>
      </c>
      <c r="CS37">
        <v>15.601000000000001</v>
      </c>
      <c r="CT37">
        <v>15.601000000000001</v>
      </c>
      <c r="CU37">
        <v>15.613</v>
      </c>
      <c r="CV37">
        <v>1</v>
      </c>
      <c r="CW37">
        <v>2.3410000000000002</v>
      </c>
      <c r="CX37">
        <v>6.2329999999999997</v>
      </c>
      <c r="CY37">
        <v>6.2409999999999997</v>
      </c>
      <c r="CZ37">
        <v>3</v>
      </c>
      <c r="DA37">
        <v>1.01</v>
      </c>
      <c r="DB37">
        <v>-0.02</v>
      </c>
      <c r="DC37" s="2" t="s">
        <v>161</v>
      </c>
      <c r="DD37" s="2" t="s">
        <v>161</v>
      </c>
      <c r="DE37" s="2" t="s">
        <v>161</v>
      </c>
      <c r="DF37" s="2" t="s">
        <v>161</v>
      </c>
      <c r="DG37" s="2" t="s">
        <v>161</v>
      </c>
      <c r="DH37" s="2" t="s">
        <v>161</v>
      </c>
      <c r="DI37" s="2" t="s">
        <v>161</v>
      </c>
      <c r="DJ37" s="2" t="s">
        <v>161</v>
      </c>
      <c r="DK37" s="2" t="s">
        <v>161</v>
      </c>
      <c r="DL37" s="2" t="s">
        <v>161</v>
      </c>
      <c r="DM37">
        <v>15.56</v>
      </c>
      <c r="DN37">
        <v>15.56</v>
      </c>
      <c r="DO37">
        <v>15.566000000000001</v>
      </c>
      <c r="DP37">
        <v>1</v>
      </c>
      <c r="DQ37">
        <v>2.1989999999999998</v>
      </c>
      <c r="DR37">
        <v>9.7080000000000002</v>
      </c>
      <c r="DS37">
        <v>9.7200000000000006</v>
      </c>
      <c r="DT37">
        <v>4</v>
      </c>
      <c r="DU37">
        <v>2.06</v>
      </c>
      <c r="DV37">
        <v>2.17</v>
      </c>
      <c r="DW37" s="2" t="s">
        <v>168</v>
      </c>
      <c r="DX37" s="2" t="s">
        <v>291</v>
      </c>
      <c r="DY37" s="2" t="s">
        <v>161</v>
      </c>
    </row>
    <row r="38" spans="1:129" ht="45" x14ac:dyDescent="0.25">
      <c r="A38" s="1">
        <v>45749.911712962959</v>
      </c>
      <c r="B38" s="1">
        <v>45749.91443287037</v>
      </c>
      <c r="C38" s="2" t="s">
        <v>132</v>
      </c>
      <c r="D38" s="2" t="s">
        <v>292</v>
      </c>
      <c r="E38">
        <v>100</v>
      </c>
      <c r="F38">
        <v>234</v>
      </c>
      <c r="G38" s="2" t="s">
        <v>159</v>
      </c>
      <c r="H38" s="1">
        <v>45749.914439525463</v>
      </c>
      <c r="I38" s="2" t="s">
        <v>293</v>
      </c>
      <c r="J38" s="2" t="s">
        <v>161</v>
      </c>
      <c r="K38" s="2" t="s">
        <v>161</v>
      </c>
      <c r="L38" s="2" t="s">
        <v>161</v>
      </c>
      <c r="M38" s="2" t="s">
        <v>161</v>
      </c>
      <c r="N38">
        <v>30.288699999999999</v>
      </c>
      <c r="O38">
        <v>-97.739800000000002</v>
      </c>
      <c r="P38" s="2" t="s">
        <v>162</v>
      </c>
      <c r="Q38" s="2" t="s">
        <v>163</v>
      </c>
      <c r="R38">
        <v>0.89999997615814209</v>
      </c>
      <c r="S38" s="2" t="s">
        <v>164</v>
      </c>
      <c r="T38" s="2" t="s">
        <v>165</v>
      </c>
      <c r="U38" s="2" t="s">
        <v>161</v>
      </c>
      <c r="V38" s="2" t="s">
        <v>166</v>
      </c>
      <c r="W38" s="2" t="s">
        <v>174</v>
      </c>
      <c r="X38" s="2" t="s">
        <v>161</v>
      </c>
      <c r="Y38" s="2" t="s">
        <v>161</v>
      </c>
      <c r="Z38" s="2" t="s">
        <v>161</v>
      </c>
      <c r="AA38" s="2" t="s">
        <v>161</v>
      </c>
      <c r="AB38" s="2" t="s">
        <v>161</v>
      </c>
      <c r="AC38" s="2" t="s">
        <v>161</v>
      </c>
      <c r="AD38" s="2" t="s">
        <v>161</v>
      </c>
      <c r="AE38" s="2" t="s">
        <v>161</v>
      </c>
      <c r="AF38" s="2" t="s">
        <v>161</v>
      </c>
      <c r="AG38" s="2" t="s">
        <v>161</v>
      </c>
      <c r="AH38" s="2" t="s">
        <v>161</v>
      </c>
      <c r="AI38">
        <v>25.074000000000002</v>
      </c>
      <c r="AJ38">
        <v>25.626000000000001</v>
      </c>
      <c r="AK38">
        <v>25.637</v>
      </c>
      <c r="AL38">
        <v>2</v>
      </c>
      <c r="AM38">
        <v>5.3650000000000002</v>
      </c>
      <c r="AN38">
        <v>19.190000000000001</v>
      </c>
      <c r="AO38">
        <v>19.193000000000001</v>
      </c>
      <c r="AP38">
        <v>7</v>
      </c>
      <c r="AQ38">
        <v>0.38</v>
      </c>
      <c r="AR38">
        <v>2.54</v>
      </c>
      <c r="AS38" s="2" t="s">
        <v>161</v>
      </c>
      <c r="AT38" s="2" t="s">
        <v>161</v>
      </c>
      <c r="AU38" s="2" t="s">
        <v>161</v>
      </c>
      <c r="AV38" s="2" t="s">
        <v>161</v>
      </c>
      <c r="AW38" s="2" t="s">
        <v>161</v>
      </c>
      <c r="AX38" s="2" t="s">
        <v>161</v>
      </c>
      <c r="AY38" s="2" t="s">
        <v>161</v>
      </c>
      <c r="AZ38" s="2" t="s">
        <v>161</v>
      </c>
      <c r="BA38" s="2" t="s">
        <v>161</v>
      </c>
      <c r="BB38" s="2" t="s">
        <v>161</v>
      </c>
      <c r="BC38">
        <v>19.594999999999999</v>
      </c>
      <c r="BD38">
        <v>19.594999999999999</v>
      </c>
      <c r="BE38">
        <v>19.603000000000002</v>
      </c>
      <c r="BF38">
        <v>1</v>
      </c>
      <c r="BG38">
        <v>3.7509999999999999</v>
      </c>
      <c r="BH38">
        <v>7.1390000000000002</v>
      </c>
      <c r="BI38">
        <v>7.1470000000000002</v>
      </c>
      <c r="BJ38">
        <v>3</v>
      </c>
      <c r="BK38">
        <v>1.27</v>
      </c>
      <c r="BL38">
        <v>-1.31</v>
      </c>
      <c r="BM38">
        <v>19.132999999999999</v>
      </c>
      <c r="BN38">
        <v>19.132999999999999</v>
      </c>
      <c r="BO38">
        <v>19.140999999999998</v>
      </c>
      <c r="BP38">
        <v>1</v>
      </c>
      <c r="BQ38">
        <v>0.95799999999999996</v>
      </c>
      <c r="BR38">
        <v>9.0760000000000005</v>
      </c>
      <c r="BS38">
        <v>9.0809999999999995</v>
      </c>
      <c r="BT38">
        <v>7</v>
      </c>
      <c r="BU38">
        <v>0.69</v>
      </c>
      <c r="BV38">
        <v>2.81</v>
      </c>
      <c r="BW38" s="2" t="s">
        <v>161</v>
      </c>
      <c r="BX38" s="2" t="s">
        <v>161</v>
      </c>
      <c r="BY38" s="2" t="s">
        <v>161</v>
      </c>
      <c r="BZ38" s="2" t="s">
        <v>161</v>
      </c>
      <c r="CA38" s="2" t="s">
        <v>161</v>
      </c>
      <c r="CB38" s="2" t="s">
        <v>161</v>
      </c>
      <c r="CC38" s="2" t="s">
        <v>161</v>
      </c>
      <c r="CD38" s="2" t="s">
        <v>161</v>
      </c>
      <c r="CE38" s="2" t="s">
        <v>161</v>
      </c>
      <c r="CF38" s="2" t="s">
        <v>161</v>
      </c>
      <c r="CG38" s="2" t="s">
        <v>161</v>
      </c>
      <c r="CH38" s="2" t="s">
        <v>161</v>
      </c>
      <c r="CI38">
        <v>17.369</v>
      </c>
      <c r="CJ38">
        <v>17.369</v>
      </c>
      <c r="CK38">
        <v>17.373999999999999</v>
      </c>
      <c r="CL38">
        <v>1</v>
      </c>
      <c r="CM38">
        <v>1.8540000000000001</v>
      </c>
      <c r="CN38">
        <v>8.35</v>
      </c>
      <c r="CO38">
        <v>8.3569999999999993</v>
      </c>
      <c r="CP38">
        <v>4</v>
      </c>
      <c r="CQ38">
        <v>1.96</v>
      </c>
      <c r="CR38">
        <v>-0.86</v>
      </c>
      <c r="CS38" s="2" t="s">
        <v>161</v>
      </c>
      <c r="CT38" s="2" t="s">
        <v>161</v>
      </c>
      <c r="CU38" s="2" t="s">
        <v>161</v>
      </c>
      <c r="CV38" s="2" t="s">
        <v>161</v>
      </c>
      <c r="CW38" s="2" t="s">
        <v>161</v>
      </c>
      <c r="CX38" s="2" t="s">
        <v>161</v>
      </c>
      <c r="CY38" s="2" t="s">
        <v>161</v>
      </c>
      <c r="CZ38" s="2" t="s">
        <v>161</v>
      </c>
      <c r="DA38" s="2" t="s">
        <v>161</v>
      </c>
      <c r="DB38" s="2" t="s">
        <v>161</v>
      </c>
      <c r="DC38">
        <v>15.898</v>
      </c>
      <c r="DD38">
        <v>15.898</v>
      </c>
      <c r="DE38">
        <v>15.906000000000001</v>
      </c>
      <c r="DF38">
        <v>1</v>
      </c>
      <c r="DG38">
        <v>1.7889999999999999</v>
      </c>
      <c r="DH38">
        <v>4.5460000000000003</v>
      </c>
      <c r="DI38">
        <v>4.5490000000000004</v>
      </c>
      <c r="DJ38">
        <v>3</v>
      </c>
      <c r="DK38">
        <v>0.99</v>
      </c>
      <c r="DL38">
        <v>7.0000000000000007E-2</v>
      </c>
      <c r="DM38" s="2" t="s">
        <v>161</v>
      </c>
      <c r="DN38" s="2" t="s">
        <v>161</v>
      </c>
      <c r="DO38" s="2" t="s">
        <v>161</v>
      </c>
      <c r="DP38" s="2" t="s">
        <v>161</v>
      </c>
      <c r="DQ38" s="2" t="s">
        <v>161</v>
      </c>
      <c r="DR38" s="2" t="s">
        <v>161</v>
      </c>
      <c r="DS38" s="2" t="s">
        <v>161</v>
      </c>
      <c r="DT38" s="2" t="s">
        <v>161</v>
      </c>
      <c r="DU38" s="2" t="s">
        <v>161</v>
      </c>
      <c r="DV38" s="2" t="s">
        <v>161</v>
      </c>
      <c r="DW38" s="2" t="s">
        <v>161</v>
      </c>
      <c r="DX38" s="2" t="s">
        <v>161</v>
      </c>
      <c r="DY38" s="2" t="s">
        <v>161</v>
      </c>
    </row>
    <row r="39" spans="1:129" ht="45" x14ac:dyDescent="0.25">
      <c r="A39" s="1">
        <v>45750.389062499999</v>
      </c>
      <c r="B39" s="1">
        <v>45750.39303240741</v>
      </c>
      <c r="C39" s="2" t="s">
        <v>132</v>
      </c>
      <c r="D39" s="2" t="s">
        <v>294</v>
      </c>
      <c r="E39">
        <v>100</v>
      </c>
      <c r="F39">
        <v>342</v>
      </c>
      <c r="G39" s="2" t="s">
        <v>159</v>
      </c>
      <c r="H39" s="1">
        <v>45750.393040104165</v>
      </c>
      <c r="I39" s="2" t="s">
        <v>295</v>
      </c>
      <c r="J39" s="2" t="s">
        <v>161</v>
      </c>
      <c r="K39" s="2" t="s">
        <v>161</v>
      </c>
      <c r="L39" s="2" t="s">
        <v>161</v>
      </c>
      <c r="M39" s="2" t="s">
        <v>161</v>
      </c>
      <c r="N39">
        <v>30.281400000000001</v>
      </c>
      <c r="O39">
        <v>-97.733699999999999</v>
      </c>
      <c r="P39" s="2" t="s">
        <v>162</v>
      </c>
      <c r="Q39" s="2" t="s">
        <v>163</v>
      </c>
      <c r="R39">
        <v>0.89999997615814209</v>
      </c>
      <c r="S39" s="2" t="s">
        <v>164</v>
      </c>
      <c r="T39" s="2" t="s">
        <v>165</v>
      </c>
      <c r="U39" s="2" t="s">
        <v>161</v>
      </c>
      <c r="V39" s="2" t="s">
        <v>226</v>
      </c>
      <c r="W39" s="2" t="s">
        <v>187</v>
      </c>
      <c r="X39" s="2" t="s">
        <v>161</v>
      </c>
      <c r="Y39">
        <v>12.231</v>
      </c>
      <c r="Z39">
        <v>34.247</v>
      </c>
      <c r="AA39">
        <v>34.253999999999998</v>
      </c>
      <c r="AB39">
        <v>3</v>
      </c>
      <c r="AC39">
        <v>4.7220000000000004</v>
      </c>
      <c r="AD39">
        <v>13.808</v>
      </c>
      <c r="AE39">
        <v>13.81</v>
      </c>
      <c r="AF39">
        <v>3</v>
      </c>
      <c r="AG39">
        <v>1</v>
      </c>
      <c r="AH39">
        <v>0.99</v>
      </c>
      <c r="AI39" s="2" t="s">
        <v>161</v>
      </c>
      <c r="AJ39" s="2" t="s">
        <v>161</v>
      </c>
      <c r="AK39" s="2" t="s">
        <v>161</v>
      </c>
      <c r="AL39" s="2" t="s">
        <v>161</v>
      </c>
      <c r="AM39" s="2" t="s">
        <v>161</v>
      </c>
      <c r="AN39" s="2" t="s">
        <v>161</v>
      </c>
      <c r="AO39" s="2" t="s">
        <v>161</v>
      </c>
      <c r="AP39" s="2" t="s">
        <v>161</v>
      </c>
      <c r="AQ39" s="2" t="s">
        <v>161</v>
      </c>
      <c r="AR39" s="2" t="s">
        <v>161</v>
      </c>
      <c r="AS39" s="2" t="s">
        <v>161</v>
      </c>
      <c r="AT39" s="2" t="s">
        <v>161</v>
      </c>
      <c r="AU39" s="2" t="s">
        <v>161</v>
      </c>
      <c r="AV39" s="2" t="s">
        <v>161</v>
      </c>
      <c r="AW39" s="2" t="s">
        <v>161</v>
      </c>
      <c r="AX39" s="2" t="s">
        <v>161</v>
      </c>
      <c r="AY39" s="2" t="s">
        <v>161</v>
      </c>
      <c r="AZ39" s="2" t="s">
        <v>161</v>
      </c>
      <c r="BA39" s="2" t="s">
        <v>161</v>
      </c>
      <c r="BB39" s="2" t="s">
        <v>161</v>
      </c>
      <c r="BC39">
        <v>51.006</v>
      </c>
      <c r="BD39">
        <v>51.006</v>
      </c>
      <c r="BE39">
        <v>51.012</v>
      </c>
      <c r="BF39">
        <v>1</v>
      </c>
      <c r="BG39">
        <v>2.0150000000000001</v>
      </c>
      <c r="BH39">
        <v>15.429</v>
      </c>
      <c r="BI39">
        <v>15.442</v>
      </c>
      <c r="BJ39">
        <v>7</v>
      </c>
      <c r="BK39">
        <v>-1.01</v>
      </c>
      <c r="BL39">
        <v>0.13</v>
      </c>
      <c r="BM39">
        <v>25.064</v>
      </c>
      <c r="BN39">
        <v>25.064</v>
      </c>
      <c r="BO39">
        <v>25.082999999999998</v>
      </c>
      <c r="BP39">
        <v>1</v>
      </c>
      <c r="BQ39">
        <v>1.7769999999999999</v>
      </c>
      <c r="BR39">
        <v>8.8840000000000003</v>
      </c>
      <c r="BS39">
        <v>8.8889999999999993</v>
      </c>
      <c r="BT39">
        <v>5</v>
      </c>
      <c r="BU39">
        <v>-3</v>
      </c>
      <c r="BV39">
        <v>-0.98</v>
      </c>
      <c r="BW39" s="2" t="s">
        <v>161</v>
      </c>
      <c r="BX39" s="2" t="s">
        <v>161</v>
      </c>
      <c r="BY39" s="2" t="s">
        <v>161</v>
      </c>
      <c r="BZ39" s="2" t="s">
        <v>161</v>
      </c>
      <c r="CA39" s="2" t="s">
        <v>161</v>
      </c>
      <c r="CB39" s="2" t="s">
        <v>161</v>
      </c>
      <c r="CC39" s="2" t="s">
        <v>161</v>
      </c>
      <c r="CD39" s="2" t="s">
        <v>161</v>
      </c>
      <c r="CE39" s="2" t="s">
        <v>161</v>
      </c>
      <c r="CF39" s="2" t="s">
        <v>161</v>
      </c>
      <c r="CG39" s="2" t="s">
        <v>161</v>
      </c>
      <c r="CH39" s="2" t="s">
        <v>161</v>
      </c>
      <c r="CI39" s="2" t="s">
        <v>161</v>
      </c>
      <c r="CJ39" s="2" t="s">
        <v>161</v>
      </c>
      <c r="CK39" s="2" t="s">
        <v>161</v>
      </c>
      <c r="CL39" s="2" t="s">
        <v>161</v>
      </c>
      <c r="CM39" s="2" t="s">
        <v>161</v>
      </c>
      <c r="CN39" s="2" t="s">
        <v>161</v>
      </c>
      <c r="CO39" s="2" t="s">
        <v>161</v>
      </c>
      <c r="CP39" s="2" t="s">
        <v>161</v>
      </c>
      <c r="CQ39" s="2" t="s">
        <v>161</v>
      </c>
      <c r="CR39" s="2" t="s">
        <v>161</v>
      </c>
      <c r="CS39">
        <v>28.036999999999999</v>
      </c>
      <c r="CT39">
        <v>28.036999999999999</v>
      </c>
      <c r="CU39">
        <v>28.05</v>
      </c>
      <c r="CV39">
        <v>1</v>
      </c>
      <c r="CW39">
        <v>2.8959999999999999</v>
      </c>
      <c r="CX39">
        <v>15.426</v>
      </c>
      <c r="CY39">
        <v>15.43</v>
      </c>
      <c r="CZ39">
        <v>4</v>
      </c>
      <c r="DA39">
        <v>0.52</v>
      </c>
      <c r="DB39">
        <v>0.96</v>
      </c>
      <c r="DC39">
        <v>40.805</v>
      </c>
      <c r="DD39">
        <v>41.493000000000002</v>
      </c>
      <c r="DE39">
        <v>41.509</v>
      </c>
      <c r="DF39">
        <v>2</v>
      </c>
      <c r="DG39">
        <v>2.9510000000000001</v>
      </c>
      <c r="DH39">
        <v>5.8570000000000002</v>
      </c>
      <c r="DI39">
        <v>5.8689999999999998</v>
      </c>
      <c r="DJ39">
        <v>3</v>
      </c>
      <c r="DK39">
        <v>0.65</v>
      </c>
      <c r="DL39">
        <v>-0.99</v>
      </c>
      <c r="DM39" s="2" t="s">
        <v>161</v>
      </c>
      <c r="DN39" s="2" t="s">
        <v>161</v>
      </c>
      <c r="DO39" s="2" t="s">
        <v>161</v>
      </c>
      <c r="DP39" s="2" t="s">
        <v>161</v>
      </c>
      <c r="DQ39" s="2" t="s">
        <v>161</v>
      </c>
      <c r="DR39" s="2" t="s">
        <v>161</v>
      </c>
      <c r="DS39" s="2" t="s">
        <v>161</v>
      </c>
      <c r="DT39" s="2" t="s">
        <v>161</v>
      </c>
      <c r="DU39" s="2" t="s">
        <v>161</v>
      </c>
      <c r="DV39" s="2" t="s">
        <v>161</v>
      </c>
      <c r="DW39" s="2" t="s">
        <v>161</v>
      </c>
      <c r="DX39" s="2" t="s">
        <v>161</v>
      </c>
      <c r="DY39" s="2" t="s">
        <v>161</v>
      </c>
    </row>
    <row r="40" spans="1:129" ht="210" x14ac:dyDescent="0.25">
      <c r="A40" s="1">
        <v>45755.835833333331</v>
      </c>
      <c r="B40" s="1">
        <v>45755.925208333334</v>
      </c>
      <c r="C40" s="2" t="s">
        <v>132</v>
      </c>
      <c r="D40" s="2" t="s">
        <v>296</v>
      </c>
      <c r="E40">
        <v>100</v>
      </c>
      <c r="F40">
        <v>7722</v>
      </c>
      <c r="G40" s="2" t="s">
        <v>159</v>
      </c>
      <c r="H40" s="1">
        <v>45755.925223680555</v>
      </c>
      <c r="I40" s="2" t="s">
        <v>297</v>
      </c>
      <c r="J40" s="2" t="s">
        <v>161</v>
      </c>
      <c r="K40" s="2" t="s">
        <v>161</v>
      </c>
      <c r="L40" s="2" t="s">
        <v>161</v>
      </c>
      <c r="M40" s="2" t="s">
        <v>161</v>
      </c>
      <c r="N40">
        <v>30.288699999999999</v>
      </c>
      <c r="O40">
        <v>-97.739800000000002</v>
      </c>
      <c r="P40" s="2" t="s">
        <v>162</v>
      </c>
      <c r="Q40" s="2" t="s">
        <v>163</v>
      </c>
      <c r="R40">
        <v>0.89999997615814209</v>
      </c>
      <c r="S40" s="2" t="s">
        <v>164</v>
      </c>
      <c r="T40" s="2" t="s">
        <v>172</v>
      </c>
      <c r="U40" s="2" t="s">
        <v>161</v>
      </c>
      <c r="V40" s="2" t="s">
        <v>166</v>
      </c>
      <c r="W40" s="2" t="s">
        <v>167</v>
      </c>
      <c r="X40" s="2" t="s">
        <v>161</v>
      </c>
      <c r="Y40" s="2" t="s">
        <v>161</v>
      </c>
      <c r="Z40" s="2" t="s">
        <v>161</v>
      </c>
      <c r="AA40" s="2" t="s">
        <v>161</v>
      </c>
      <c r="AB40" s="2" t="s">
        <v>161</v>
      </c>
      <c r="AC40" s="2" t="s">
        <v>161</v>
      </c>
      <c r="AD40" s="2" t="s">
        <v>161</v>
      </c>
      <c r="AE40" s="2" t="s">
        <v>161</v>
      </c>
      <c r="AF40" s="2" t="s">
        <v>161</v>
      </c>
      <c r="AG40" s="2" t="s">
        <v>161</v>
      </c>
      <c r="AH40" s="2" t="s">
        <v>161</v>
      </c>
      <c r="AI40">
        <v>15.744</v>
      </c>
      <c r="AJ40">
        <v>15.744</v>
      </c>
      <c r="AK40">
        <v>15.753</v>
      </c>
      <c r="AL40">
        <v>1</v>
      </c>
      <c r="AM40">
        <v>6.2489999999999997</v>
      </c>
      <c r="AN40">
        <v>11.65</v>
      </c>
      <c r="AO40">
        <v>11.656000000000001</v>
      </c>
      <c r="AP40">
        <v>5</v>
      </c>
      <c r="AQ40">
        <v>0</v>
      </c>
      <c r="AR40">
        <v>-1.05</v>
      </c>
      <c r="AS40" s="2" t="s">
        <v>161</v>
      </c>
      <c r="AT40" s="2" t="s">
        <v>161</v>
      </c>
      <c r="AU40" s="2" t="s">
        <v>161</v>
      </c>
      <c r="AV40" s="2" t="s">
        <v>161</v>
      </c>
      <c r="AW40" s="2" t="s">
        <v>161</v>
      </c>
      <c r="AX40" s="2" t="s">
        <v>161</v>
      </c>
      <c r="AY40" s="2" t="s">
        <v>161</v>
      </c>
      <c r="AZ40" s="2" t="s">
        <v>161</v>
      </c>
      <c r="BA40" s="2" t="s">
        <v>161</v>
      </c>
      <c r="BB40" s="2" t="s">
        <v>161</v>
      </c>
      <c r="BC40">
        <v>15.677</v>
      </c>
      <c r="BD40">
        <v>15.677</v>
      </c>
      <c r="BE40">
        <v>15.686999999999999</v>
      </c>
      <c r="BF40">
        <v>1</v>
      </c>
      <c r="BG40">
        <v>1.5009999999999999</v>
      </c>
      <c r="BH40">
        <v>9.0860000000000003</v>
      </c>
      <c r="BI40">
        <v>9.093</v>
      </c>
      <c r="BJ40">
        <v>7</v>
      </c>
      <c r="BK40">
        <v>0.02</v>
      </c>
      <c r="BL40">
        <v>-3</v>
      </c>
      <c r="BM40" s="2" t="s">
        <v>161</v>
      </c>
      <c r="BN40" s="2" t="s">
        <v>161</v>
      </c>
      <c r="BO40" s="2" t="s">
        <v>161</v>
      </c>
      <c r="BP40" s="2" t="s">
        <v>161</v>
      </c>
      <c r="BQ40" s="2" t="s">
        <v>161</v>
      </c>
      <c r="BR40" s="2" t="s">
        <v>161</v>
      </c>
      <c r="BS40" s="2" t="s">
        <v>161</v>
      </c>
      <c r="BT40" s="2" t="s">
        <v>161</v>
      </c>
      <c r="BU40" s="2" t="s">
        <v>161</v>
      </c>
      <c r="BV40" s="2" t="s">
        <v>161</v>
      </c>
      <c r="BW40" s="2" t="s">
        <v>161</v>
      </c>
      <c r="BX40">
        <v>15.558</v>
      </c>
      <c r="BY40">
        <v>15.558</v>
      </c>
      <c r="BZ40">
        <v>15.564</v>
      </c>
      <c r="CA40">
        <v>1</v>
      </c>
      <c r="CB40">
        <v>3.6999999999999998E-2</v>
      </c>
      <c r="CC40">
        <v>6.3410000000000002</v>
      </c>
      <c r="CD40">
        <v>6.3490000000000002</v>
      </c>
      <c r="CE40">
        <v>4</v>
      </c>
      <c r="CF40">
        <v>-1.08</v>
      </c>
      <c r="CG40">
        <v>0.09</v>
      </c>
      <c r="CH40" s="2" t="s">
        <v>161</v>
      </c>
      <c r="CI40">
        <v>15.47</v>
      </c>
      <c r="CJ40">
        <v>15.47</v>
      </c>
      <c r="CK40">
        <v>15.477</v>
      </c>
      <c r="CL40">
        <v>1</v>
      </c>
      <c r="CM40">
        <v>3.4329999999999998</v>
      </c>
      <c r="CN40">
        <v>6.75</v>
      </c>
      <c r="CO40">
        <v>6.7569999999999997</v>
      </c>
      <c r="CP40">
        <v>3</v>
      </c>
      <c r="CQ40">
        <v>0.98</v>
      </c>
      <c r="CR40">
        <v>1.08</v>
      </c>
      <c r="CS40" s="2" t="s">
        <v>161</v>
      </c>
      <c r="CT40" s="2" t="s">
        <v>161</v>
      </c>
      <c r="CU40" s="2" t="s">
        <v>161</v>
      </c>
      <c r="CV40" s="2" t="s">
        <v>161</v>
      </c>
      <c r="CW40" s="2" t="s">
        <v>161</v>
      </c>
      <c r="CX40" s="2" t="s">
        <v>161</v>
      </c>
      <c r="CY40" s="2" t="s">
        <v>161</v>
      </c>
      <c r="CZ40" s="2" t="s">
        <v>161</v>
      </c>
      <c r="DA40" s="2" t="s">
        <v>161</v>
      </c>
      <c r="DB40" s="2" t="s">
        <v>161</v>
      </c>
      <c r="DC40" s="2" t="s">
        <v>161</v>
      </c>
      <c r="DD40" s="2" t="s">
        <v>161</v>
      </c>
      <c r="DE40" s="2" t="s">
        <v>161</v>
      </c>
      <c r="DF40" s="2" t="s">
        <v>161</v>
      </c>
      <c r="DG40" s="2" t="s">
        <v>161</v>
      </c>
      <c r="DH40" s="2" t="s">
        <v>161</v>
      </c>
      <c r="DI40" s="2" t="s">
        <v>161</v>
      </c>
      <c r="DJ40" s="2" t="s">
        <v>161</v>
      </c>
      <c r="DK40" s="2" t="s">
        <v>161</v>
      </c>
      <c r="DL40" s="2" t="s">
        <v>161</v>
      </c>
      <c r="DM40">
        <v>15.598000000000001</v>
      </c>
      <c r="DN40">
        <v>15.598000000000001</v>
      </c>
      <c r="DO40">
        <v>15.605</v>
      </c>
      <c r="DP40">
        <v>1</v>
      </c>
      <c r="DQ40">
        <v>1.4830000000000001</v>
      </c>
      <c r="DR40">
        <v>4.3159999999999998</v>
      </c>
      <c r="DS40">
        <v>4.3230000000000004</v>
      </c>
      <c r="DT40">
        <v>3</v>
      </c>
      <c r="DU40">
        <v>-0.16</v>
      </c>
      <c r="DV40">
        <v>-0.11</v>
      </c>
      <c r="DW40" s="2" t="s">
        <v>161</v>
      </c>
      <c r="DX40" s="2" t="s">
        <v>298</v>
      </c>
      <c r="DY40" s="2" t="s">
        <v>161</v>
      </c>
    </row>
    <row r="41" spans="1:129" ht="105" x14ac:dyDescent="0.25">
      <c r="A41" s="1">
        <v>45756.312476851854</v>
      </c>
      <c r="B41" s="1">
        <v>45756.320081018515</v>
      </c>
      <c r="C41" s="2" t="s">
        <v>132</v>
      </c>
      <c r="D41" s="2" t="s">
        <v>299</v>
      </c>
      <c r="E41">
        <v>100</v>
      </c>
      <c r="F41">
        <v>657</v>
      </c>
      <c r="G41" s="2" t="s">
        <v>159</v>
      </c>
      <c r="H41" s="1">
        <v>45756.320097592594</v>
      </c>
      <c r="I41" s="2" t="s">
        <v>300</v>
      </c>
      <c r="J41" s="2" t="s">
        <v>161</v>
      </c>
      <c r="K41" s="2" t="s">
        <v>161</v>
      </c>
      <c r="L41" s="2" t="s">
        <v>161</v>
      </c>
      <c r="M41" s="2" t="s">
        <v>161</v>
      </c>
      <c r="N41">
        <v>30.2881</v>
      </c>
      <c r="O41">
        <v>-97.763999999999996</v>
      </c>
      <c r="P41" s="2" t="s">
        <v>162</v>
      </c>
      <c r="Q41" s="2" t="s">
        <v>163</v>
      </c>
      <c r="R41">
        <v>0.89999997615814209</v>
      </c>
      <c r="S41" s="2" t="s">
        <v>164</v>
      </c>
      <c r="T41" s="2" t="s">
        <v>165</v>
      </c>
      <c r="U41" s="2" t="s">
        <v>161</v>
      </c>
      <c r="V41" s="2" t="s">
        <v>166</v>
      </c>
      <c r="W41" s="2" t="s">
        <v>177</v>
      </c>
      <c r="X41" s="2" t="s">
        <v>161</v>
      </c>
      <c r="Y41" s="2" t="s">
        <v>161</v>
      </c>
      <c r="Z41" s="2" t="s">
        <v>161</v>
      </c>
      <c r="AA41" s="2" t="s">
        <v>161</v>
      </c>
      <c r="AB41" s="2" t="s">
        <v>161</v>
      </c>
      <c r="AC41" s="2" t="s">
        <v>161</v>
      </c>
      <c r="AD41" s="2" t="s">
        <v>161</v>
      </c>
      <c r="AE41" s="2" t="s">
        <v>161</v>
      </c>
      <c r="AF41" s="2" t="s">
        <v>161</v>
      </c>
      <c r="AG41" s="2" t="s">
        <v>161</v>
      </c>
      <c r="AH41" s="2" t="s">
        <v>161</v>
      </c>
      <c r="AI41">
        <v>16.332000000000001</v>
      </c>
      <c r="AJ41">
        <v>16.332000000000001</v>
      </c>
      <c r="AK41">
        <v>16.338999999999999</v>
      </c>
      <c r="AL41">
        <v>1</v>
      </c>
      <c r="AM41">
        <v>3.2290000000000001</v>
      </c>
      <c r="AN41">
        <v>24.456</v>
      </c>
      <c r="AO41">
        <v>24.477</v>
      </c>
      <c r="AP41">
        <v>5</v>
      </c>
      <c r="AQ41">
        <v>0.31</v>
      </c>
      <c r="AR41">
        <v>-2.68</v>
      </c>
      <c r="AS41">
        <v>15.747</v>
      </c>
      <c r="AT41">
        <v>15.747</v>
      </c>
      <c r="AU41">
        <v>15.763999999999999</v>
      </c>
      <c r="AV41">
        <v>1</v>
      </c>
      <c r="AW41">
        <v>6.4</v>
      </c>
      <c r="AX41">
        <v>6.4</v>
      </c>
      <c r="AY41">
        <v>6.4169999999999998</v>
      </c>
      <c r="AZ41">
        <v>1</v>
      </c>
      <c r="BA41">
        <v>0.09</v>
      </c>
      <c r="BB41">
        <v>-2.34</v>
      </c>
      <c r="BC41" s="2" t="s">
        <v>161</v>
      </c>
      <c r="BD41" s="2" t="s">
        <v>161</v>
      </c>
      <c r="BE41" s="2" t="s">
        <v>161</v>
      </c>
      <c r="BF41" s="2" t="s">
        <v>161</v>
      </c>
      <c r="BG41" s="2" t="s">
        <v>161</v>
      </c>
      <c r="BH41" s="2" t="s">
        <v>161</v>
      </c>
      <c r="BI41" s="2" t="s">
        <v>161</v>
      </c>
      <c r="BJ41" s="2" t="s">
        <v>161</v>
      </c>
      <c r="BK41" s="2" t="s">
        <v>161</v>
      </c>
      <c r="BL41" s="2" t="s">
        <v>161</v>
      </c>
      <c r="BM41">
        <v>17.132999999999999</v>
      </c>
      <c r="BN41">
        <v>17.132999999999999</v>
      </c>
      <c r="BO41">
        <v>17.146000000000001</v>
      </c>
      <c r="BP41">
        <v>1</v>
      </c>
      <c r="BQ41">
        <v>8.9640000000000004</v>
      </c>
      <c r="BR41">
        <v>8.9640000000000004</v>
      </c>
      <c r="BS41">
        <v>8.9789999999999992</v>
      </c>
      <c r="BT41">
        <v>1</v>
      </c>
      <c r="BU41">
        <v>-0.83</v>
      </c>
      <c r="BV41">
        <v>-2.75</v>
      </c>
      <c r="BW41" s="2" t="s">
        <v>161</v>
      </c>
      <c r="BX41" s="2" t="s">
        <v>161</v>
      </c>
      <c r="BY41" s="2" t="s">
        <v>161</v>
      </c>
      <c r="BZ41" s="2" t="s">
        <v>161</v>
      </c>
      <c r="CA41" s="2" t="s">
        <v>161</v>
      </c>
      <c r="CB41" s="2" t="s">
        <v>161</v>
      </c>
      <c r="CC41" s="2" t="s">
        <v>161</v>
      </c>
      <c r="CD41" s="2" t="s">
        <v>161</v>
      </c>
      <c r="CE41" s="2" t="s">
        <v>161</v>
      </c>
      <c r="CF41" s="2" t="s">
        <v>161</v>
      </c>
      <c r="CG41" s="2" t="s">
        <v>161</v>
      </c>
      <c r="CH41" s="2" t="s">
        <v>161</v>
      </c>
      <c r="CI41" s="2" t="s">
        <v>161</v>
      </c>
      <c r="CJ41" s="2" t="s">
        <v>161</v>
      </c>
      <c r="CK41" s="2" t="s">
        <v>161</v>
      </c>
      <c r="CL41" s="2" t="s">
        <v>161</v>
      </c>
      <c r="CM41" s="2" t="s">
        <v>161</v>
      </c>
      <c r="CN41" s="2" t="s">
        <v>161</v>
      </c>
      <c r="CO41" s="2" t="s">
        <v>161</v>
      </c>
      <c r="CP41" s="2" t="s">
        <v>161</v>
      </c>
      <c r="CQ41" s="2" t="s">
        <v>161</v>
      </c>
      <c r="CR41" s="2" t="s">
        <v>161</v>
      </c>
      <c r="CS41">
        <v>15.73</v>
      </c>
      <c r="CT41">
        <v>15.73</v>
      </c>
      <c r="CU41">
        <v>15.744</v>
      </c>
      <c r="CV41">
        <v>1</v>
      </c>
      <c r="CW41">
        <v>9.0850000000000009</v>
      </c>
      <c r="CX41">
        <v>9.0850000000000009</v>
      </c>
      <c r="CY41">
        <v>9.0960000000000001</v>
      </c>
      <c r="CZ41">
        <v>1</v>
      </c>
      <c r="DA41">
        <v>-0.06</v>
      </c>
      <c r="DB41">
        <v>-2.63</v>
      </c>
      <c r="DC41" s="2" t="s">
        <v>161</v>
      </c>
      <c r="DD41" s="2" t="s">
        <v>161</v>
      </c>
      <c r="DE41" s="2" t="s">
        <v>161</v>
      </c>
      <c r="DF41" s="2" t="s">
        <v>161</v>
      </c>
      <c r="DG41" s="2" t="s">
        <v>161</v>
      </c>
      <c r="DH41" s="2" t="s">
        <v>161</v>
      </c>
      <c r="DI41" s="2" t="s">
        <v>161</v>
      </c>
      <c r="DJ41" s="2" t="s">
        <v>161</v>
      </c>
      <c r="DK41" s="2" t="s">
        <v>161</v>
      </c>
      <c r="DL41" s="2" t="s">
        <v>161</v>
      </c>
      <c r="DM41">
        <v>15.733000000000001</v>
      </c>
      <c r="DN41">
        <v>15.733000000000001</v>
      </c>
      <c r="DO41">
        <v>15.75</v>
      </c>
      <c r="DP41">
        <v>1</v>
      </c>
      <c r="DQ41">
        <v>0.96199999999999997</v>
      </c>
      <c r="DR41">
        <v>8.3130000000000006</v>
      </c>
      <c r="DS41">
        <v>8.3309999999999995</v>
      </c>
      <c r="DT41">
        <v>4</v>
      </c>
      <c r="DU41">
        <v>-0.2</v>
      </c>
      <c r="DV41">
        <v>-2.61</v>
      </c>
      <c r="DW41" s="2" t="s">
        <v>285</v>
      </c>
      <c r="DX41" s="2" t="s">
        <v>301</v>
      </c>
      <c r="DY41" s="2" t="s">
        <v>161</v>
      </c>
    </row>
    <row r="42" spans="1:129" ht="45" x14ac:dyDescent="0.25">
      <c r="A42" s="1">
        <v>45760.908229166664</v>
      </c>
      <c r="B42" s="1">
        <v>45760.910162037035</v>
      </c>
      <c r="C42" s="2" t="s">
        <v>132</v>
      </c>
      <c r="D42" s="2" t="s">
        <v>302</v>
      </c>
      <c r="E42">
        <v>100</v>
      </c>
      <c r="F42">
        <v>166</v>
      </c>
      <c r="G42" s="2" t="s">
        <v>159</v>
      </c>
      <c r="H42" s="1">
        <v>45760.910170208335</v>
      </c>
      <c r="I42" s="2" t="s">
        <v>303</v>
      </c>
      <c r="J42" s="2" t="s">
        <v>161</v>
      </c>
      <c r="K42" s="2" t="s">
        <v>161</v>
      </c>
      <c r="L42" s="2" t="s">
        <v>161</v>
      </c>
      <c r="M42" s="2" t="s">
        <v>161</v>
      </c>
      <c r="N42">
        <v>30.288699999999999</v>
      </c>
      <c r="O42">
        <v>-97.739800000000002</v>
      </c>
      <c r="P42" s="2" t="s">
        <v>162</v>
      </c>
      <c r="Q42" s="2" t="s">
        <v>163</v>
      </c>
      <c r="R42">
        <v>0.89999997615814209</v>
      </c>
      <c r="S42" s="2" t="s">
        <v>164</v>
      </c>
      <c r="T42" s="2" t="s">
        <v>165</v>
      </c>
      <c r="U42" s="2" t="s">
        <v>161</v>
      </c>
      <c r="V42" s="2" t="s">
        <v>166</v>
      </c>
      <c r="W42" s="2" t="s">
        <v>187</v>
      </c>
      <c r="X42" s="2" t="s">
        <v>161</v>
      </c>
      <c r="Y42" s="2" t="s">
        <v>161</v>
      </c>
      <c r="Z42" s="2" t="s">
        <v>161</v>
      </c>
      <c r="AA42" s="2" t="s">
        <v>161</v>
      </c>
      <c r="AB42" s="2" t="s">
        <v>161</v>
      </c>
      <c r="AC42" s="2" t="s">
        <v>161</v>
      </c>
      <c r="AD42" s="2" t="s">
        <v>161</v>
      </c>
      <c r="AE42" s="2" t="s">
        <v>161</v>
      </c>
      <c r="AF42" s="2" t="s">
        <v>161</v>
      </c>
      <c r="AG42" s="2" t="s">
        <v>161</v>
      </c>
      <c r="AH42" s="2" t="s">
        <v>161</v>
      </c>
      <c r="AI42">
        <v>17.048999999999999</v>
      </c>
      <c r="AJ42">
        <v>17.048999999999999</v>
      </c>
      <c r="AK42">
        <v>17.062999999999999</v>
      </c>
      <c r="AL42">
        <v>1</v>
      </c>
      <c r="AM42">
        <v>1.6759999999999999</v>
      </c>
      <c r="AN42">
        <v>8.8539999999999992</v>
      </c>
      <c r="AO42">
        <v>8.8620000000000001</v>
      </c>
      <c r="AP42">
        <v>9</v>
      </c>
      <c r="AQ42">
        <v>-0.18</v>
      </c>
      <c r="AR42">
        <v>-0.03</v>
      </c>
      <c r="AS42" s="2" t="s">
        <v>161</v>
      </c>
      <c r="AT42" s="2" t="s">
        <v>161</v>
      </c>
      <c r="AU42" s="2" t="s">
        <v>161</v>
      </c>
      <c r="AV42" s="2" t="s">
        <v>161</v>
      </c>
      <c r="AW42" s="2" t="s">
        <v>161</v>
      </c>
      <c r="AX42" s="2" t="s">
        <v>161</v>
      </c>
      <c r="AY42" s="2" t="s">
        <v>161</v>
      </c>
      <c r="AZ42" s="2" t="s">
        <v>161</v>
      </c>
      <c r="BA42" s="2" t="s">
        <v>161</v>
      </c>
      <c r="BB42" s="2" t="s">
        <v>161</v>
      </c>
      <c r="BC42">
        <v>22.27</v>
      </c>
      <c r="BD42">
        <v>22.27</v>
      </c>
      <c r="BE42">
        <v>22.274000000000001</v>
      </c>
      <c r="BF42">
        <v>1</v>
      </c>
      <c r="BG42">
        <v>0.747</v>
      </c>
      <c r="BH42">
        <v>3.4729999999999999</v>
      </c>
      <c r="BI42">
        <v>3.4849999999999999</v>
      </c>
      <c r="BJ42">
        <v>5</v>
      </c>
      <c r="BK42">
        <v>-1.31</v>
      </c>
      <c r="BL42">
        <v>0.21</v>
      </c>
      <c r="BM42" s="2" t="s">
        <v>161</v>
      </c>
      <c r="BN42" s="2" t="s">
        <v>161</v>
      </c>
      <c r="BO42" s="2" t="s">
        <v>161</v>
      </c>
      <c r="BP42" s="2" t="s">
        <v>161</v>
      </c>
      <c r="BQ42" s="2" t="s">
        <v>161</v>
      </c>
      <c r="BR42" s="2" t="s">
        <v>161</v>
      </c>
      <c r="BS42" s="2" t="s">
        <v>161</v>
      </c>
      <c r="BT42" s="2" t="s">
        <v>161</v>
      </c>
      <c r="BU42" s="2" t="s">
        <v>161</v>
      </c>
      <c r="BV42" s="2" t="s">
        <v>161</v>
      </c>
      <c r="BW42" s="2" t="s">
        <v>161</v>
      </c>
      <c r="BX42">
        <v>15.557</v>
      </c>
      <c r="BY42">
        <v>15.557</v>
      </c>
      <c r="BZ42">
        <v>15.558999999999999</v>
      </c>
      <c r="CA42">
        <v>1</v>
      </c>
      <c r="CB42">
        <v>1.2669999999999999</v>
      </c>
      <c r="CC42">
        <v>4.7389999999999999</v>
      </c>
      <c r="CD42">
        <v>4.7439999999999998</v>
      </c>
      <c r="CE42">
        <v>9</v>
      </c>
      <c r="CF42">
        <v>-1.39</v>
      </c>
      <c r="CG42">
        <v>1.58</v>
      </c>
      <c r="CH42" s="2" t="s">
        <v>161</v>
      </c>
      <c r="CI42">
        <v>40.593000000000004</v>
      </c>
      <c r="CJ42">
        <v>40.593000000000004</v>
      </c>
      <c r="CK42">
        <v>40.607999999999997</v>
      </c>
      <c r="CL42">
        <v>1</v>
      </c>
      <c r="CM42">
        <v>1.0649999999999999</v>
      </c>
      <c r="CN42">
        <v>4.7939999999999996</v>
      </c>
      <c r="CO42">
        <v>4.8109999999999999</v>
      </c>
      <c r="CP42">
        <v>6</v>
      </c>
      <c r="CQ42">
        <v>0.23</v>
      </c>
      <c r="CR42">
        <v>-1.7</v>
      </c>
      <c r="CS42" s="2" t="s">
        <v>161</v>
      </c>
      <c r="CT42" s="2" t="s">
        <v>161</v>
      </c>
      <c r="CU42" s="2" t="s">
        <v>161</v>
      </c>
      <c r="CV42" s="2" t="s">
        <v>161</v>
      </c>
      <c r="CW42" s="2" t="s">
        <v>161</v>
      </c>
      <c r="CX42" s="2" t="s">
        <v>161</v>
      </c>
      <c r="CY42" s="2" t="s">
        <v>161</v>
      </c>
      <c r="CZ42" s="2" t="s">
        <v>161</v>
      </c>
      <c r="DA42" s="2" t="s">
        <v>161</v>
      </c>
      <c r="DB42" s="2" t="s">
        <v>161</v>
      </c>
      <c r="DC42">
        <v>16.361000000000001</v>
      </c>
      <c r="DD42">
        <v>17.004000000000001</v>
      </c>
      <c r="DE42">
        <v>17.013000000000002</v>
      </c>
      <c r="DF42">
        <v>2</v>
      </c>
      <c r="DG42">
        <v>0.59599999999999997</v>
      </c>
      <c r="DH42">
        <v>2.468</v>
      </c>
      <c r="DI42">
        <v>2.4849999999999999</v>
      </c>
      <c r="DJ42">
        <v>4</v>
      </c>
      <c r="DK42">
        <v>1.28</v>
      </c>
      <c r="DL42">
        <v>0.11</v>
      </c>
      <c r="DM42" s="2" t="s">
        <v>161</v>
      </c>
      <c r="DN42" s="2" t="s">
        <v>161</v>
      </c>
      <c r="DO42" s="2" t="s">
        <v>161</v>
      </c>
      <c r="DP42" s="2" t="s">
        <v>161</v>
      </c>
      <c r="DQ42" s="2" t="s">
        <v>161</v>
      </c>
      <c r="DR42" s="2" t="s">
        <v>161</v>
      </c>
      <c r="DS42" s="2" t="s">
        <v>161</v>
      </c>
      <c r="DT42" s="2" t="s">
        <v>161</v>
      </c>
      <c r="DU42" s="2" t="s">
        <v>161</v>
      </c>
      <c r="DV42" s="2" t="s">
        <v>161</v>
      </c>
      <c r="DW42" s="2" t="s">
        <v>161</v>
      </c>
      <c r="DX42" s="2" t="s">
        <v>161</v>
      </c>
      <c r="DY42" s="2" t="s">
        <v>161</v>
      </c>
    </row>
  </sheetData>
  <autoFilter ref="A2:DY43" xr:uid="{00000000-0009-0000-0000-000000000000}"/>
  <pageMargins left="0.7" right="0.7" top="0.75" bottom="0.75" header="0.3" footer="0.3"/>
  <ignoredErrors>
    <ignoredError sqref="C1:C42 D1:D42 G1:G42 I1:I42 J1:J42 K1:K42 L1:L42 M1:M42 P1:P42 Q1:Q42 S1:S42 T1:T42 U1:U42 V1:V42 W1:W42 X1:X42 AI1:AI42 AJ1:AJ42 AK1:AK42 AL1:AL42 AM1:AM42 AN1:AN42 AO1:AO42 AP1:AP42 AQ1:AQ42 AR1:AR42 BC1:BC42 BD1:BD42 BE1:BE42 BF1:BF42 BG1:BG42 BH1:BH42 BI1:BI42 BJ1:BJ42 BK1:BK42 BL1:BL42 BW1:BW42 BX1:BX42 BY1:BY42 BZ1:BZ42 CA1:CA42 CB1:CB42 CC1:CC42 CD1:CD42 CE1:CE42 CF1:CF42 CG1:CG42 CH1:CH42 CS1:CS42 CT1:CT42 CU1:CU42 CV1:CV42 CW1:CW42 CX1:CX42 CY1:CY42 CZ1:CZ42 DA1:DA42 DB1:DB42 DM1:DM42 DN1:DN42 DO1:DO42 DP1:DP42 DQ1:DQ42 DR1:DR42 DS1:DS42 DT1:DT42 DU1:DU42 DV1:DV42 DW1:DW42 DX1:DX42 DY1:DY42" numberStoredAsText="1"/>
  </ignoredError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E4C439-2B0C-4D65-878C-EBBD4072410C}">
  <dimension ref="B3:K29"/>
  <sheetViews>
    <sheetView topLeftCell="A2" zoomScale="93" zoomScaleNormal="93" workbookViewId="0">
      <selection activeCell="F17" sqref="F17"/>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8">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-0.46</v>
      </c>
      <c r="D6" s="16">
        <v>0.86</v>
      </c>
      <c r="F6" s="24">
        <v>0.79419173363175499</v>
      </c>
      <c r="G6" s="26">
        <v>0.74509803921568596</v>
      </c>
      <c r="I6" s="19" t="s">
        <v>317</v>
      </c>
      <c r="J6" s="16">
        <f>MIN(C6:C25)</f>
        <v>-1.65</v>
      </c>
      <c r="K6" s="7">
        <f>MIN(D6:D25)</f>
        <v>-3</v>
      </c>
    </row>
    <row r="7" spans="2:11" x14ac:dyDescent="0.25">
      <c r="B7">
        <v>2</v>
      </c>
      <c r="C7" s="8">
        <v>-0.06</v>
      </c>
      <c r="D7" s="17">
        <v>-2.63</v>
      </c>
      <c r="I7" s="19" t="s">
        <v>318</v>
      </c>
      <c r="J7" s="17">
        <f>_xlfn.QUARTILE.EXC(C6:C25,1)</f>
        <v>-0.86</v>
      </c>
      <c r="K7" s="9">
        <f>_xlfn.QUARTILE.EXC(D6:D25,1)</f>
        <v>-1.35</v>
      </c>
    </row>
    <row r="8" spans="2:11" x14ac:dyDescent="0.25">
      <c r="B8">
        <v>3</v>
      </c>
      <c r="C8" s="8">
        <v>0.52</v>
      </c>
      <c r="D8" s="17">
        <v>0.96</v>
      </c>
      <c r="I8" s="19" t="s">
        <v>319</v>
      </c>
      <c r="J8" s="17">
        <f>MEDIAN(C6:C25)</f>
        <v>-0.14500000000000002</v>
      </c>
      <c r="K8" s="9">
        <f>MEDIAN(D6:D25)</f>
        <v>0.06</v>
      </c>
    </row>
    <row r="9" spans="2:11" x14ac:dyDescent="0.25">
      <c r="B9">
        <v>4</v>
      </c>
      <c r="C9" s="8">
        <v>1.01</v>
      </c>
      <c r="D9" s="17">
        <v>-0.02</v>
      </c>
      <c r="I9" s="19" t="s">
        <v>320</v>
      </c>
      <c r="J9" s="17">
        <f>_xlfn.QUARTILE.EXC(C6:C25,3)</f>
        <v>0.79749999999999999</v>
      </c>
      <c r="K9" s="9">
        <f>_xlfn.QUARTILE.EXC(D6:D25,3)</f>
        <v>0.79249999999999998</v>
      </c>
    </row>
    <row r="10" spans="2:11" x14ac:dyDescent="0.25">
      <c r="B10">
        <v>5</v>
      </c>
      <c r="C10" s="8">
        <v>0.01</v>
      </c>
      <c r="D10" s="17">
        <v>0.16</v>
      </c>
      <c r="I10" s="19" t="s">
        <v>321</v>
      </c>
      <c r="J10" s="18">
        <f>MAX(C6:C25)</f>
        <v>2.19</v>
      </c>
      <c r="K10" s="11">
        <f>MAX(D6:D25)</f>
        <v>1.83</v>
      </c>
    </row>
    <row r="11" spans="2:11" x14ac:dyDescent="0.25">
      <c r="B11">
        <v>6</v>
      </c>
      <c r="C11" s="8">
        <v>2.19</v>
      </c>
      <c r="D11" s="17">
        <v>1.77</v>
      </c>
    </row>
    <row r="12" spans="2:11" x14ac:dyDescent="0.25">
      <c r="B12">
        <v>7</v>
      </c>
      <c r="C12" s="8">
        <v>-0.28999999999999998</v>
      </c>
      <c r="D12" s="17">
        <v>-3</v>
      </c>
      <c r="I12" s="19" t="s">
        <v>322</v>
      </c>
      <c r="J12" s="16">
        <f>J7</f>
        <v>-0.86</v>
      </c>
      <c r="K12" s="16">
        <f>K7</f>
        <v>-1.35</v>
      </c>
    </row>
    <row r="13" spans="2:11" x14ac:dyDescent="0.25">
      <c r="B13">
        <v>8</v>
      </c>
      <c r="C13" s="8">
        <v>0.1</v>
      </c>
      <c r="D13" s="17">
        <v>-0.98</v>
      </c>
      <c r="I13" s="19" t="s">
        <v>323</v>
      </c>
      <c r="J13" s="17">
        <f>J8-J7</f>
        <v>0.71499999999999997</v>
      </c>
      <c r="K13" s="17">
        <f>K8-K7</f>
        <v>1.4100000000000001</v>
      </c>
    </row>
    <row r="14" spans="2:11" x14ac:dyDescent="0.25">
      <c r="B14">
        <v>9</v>
      </c>
      <c r="C14" s="8">
        <v>-0.96</v>
      </c>
      <c r="D14" s="17">
        <v>-2</v>
      </c>
      <c r="I14" s="19" t="s">
        <v>324</v>
      </c>
      <c r="J14" s="17">
        <f>J9-J8</f>
        <v>0.9425</v>
      </c>
      <c r="K14" s="17">
        <f>K9-K8</f>
        <v>0.73249999999999993</v>
      </c>
    </row>
    <row r="15" spans="2:11" x14ac:dyDescent="0.25">
      <c r="B15">
        <v>10</v>
      </c>
      <c r="C15" s="8">
        <v>-0.94</v>
      </c>
      <c r="D15" s="17">
        <v>1.83</v>
      </c>
      <c r="I15" s="19" t="s">
        <v>325</v>
      </c>
      <c r="J15" s="17">
        <f>J7-J6</f>
        <v>0.78999999999999992</v>
      </c>
      <c r="K15" s="17">
        <f>K7-K6</f>
        <v>1.65</v>
      </c>
    </row>
    <row r="16" spans="2:11" x14ac:dyDescent="0.25">
      <c r="B16">
        <v>11</v>
      </c>
      <c r="C16" s="8">
        <v>-1.1499999999999999</v>
      </c>
      <c r="D16" s="17">
        <v>-1.45</v>
      </c>
      <c r="I16" s="19" t="s">
        <v>326</v>
      </c>
      <c r="J16" s="18">
        <f>J10-J9</f>
        <v>1.3925000000000001</v>
      </c>
      <c r="K16" s="18">
        <f>K10-K9</f>
        <v>1.0375000000000001</v>
      </c>
    </row>
    <row r="17" spans="2:4" x14ac:dyDescent="0.25">
      <c r="B17">
        <v>12</v>
      </c>
      <c r="C17" s="8">
        <v>0.89</v>
      </c>
      <c r="D17" s="17">
        <v>-0.39</v>
      </c>
    </row>
    <row r="18" spans="2:4" x14ac:dyDescent="0.25">
      <c r="B18">
        <v>13</v>
      </c>
      <c r="C18" s="8">
        <v>0.96</v>
      </c>
      <c r="D18" s="17">
        <v>-2.0099999999999998</v>
      </c>
    </row>
    <row r="19" spans="2:4" x14ac:dyDescent="0.25">
      <c r="B19">
        <v>14</v>
      </c>
      <c r="C19" s="8">
        <v>-0.62</v>
      </c>
      <c r="D19" s="17">
        <v>0.14000000000000001</v>
      </c>
    </row>
    <row r="20" spans="2:4" x14ac:dyDescent="0.25">
      <c r="B20">
        <v>15</v>
      </c>
      <c r="C20" s="8">
        <v>-1.65</v>
      </c>
      <c r="D20" s="17">
        <v>0.59</v>
      </c>
    </row>
    <row r="21" spans="2:4" x14ac:dyDescent="0.25">
      <c r="B21">
        <v>16</v>
      </c>
      <c r="C21" s="8">
        <v>1.39</v>
      </c>
      <c r="D21" s="17">
        <v>0.56000000000000005</v>
      </c>
    </row>
    <row r="22" spans="2:4" x14ac:dyDescent="0.25">
      <c r="B22">
        <v>17</v>
      </c>
      <c r="C22" s="8">
        <v>0</v>
      </c>
      <c r="D22" s="17">
        <v>-1.05</v>
      </c>
    </row>
    <row r="23" spans="2:4" x14ac:dyDescent="0.25">
      <c r="B23">
        <v>18</v>
      </c>
      <c r="C23" s="8">
        <v>-0.56000000000000005</v>
      </c>
      <c r="D23" s="17">
        <v>0.24</v>
      </c>
    </row>
    <row r="24" spans="2:4" x14ac:dyDescent="0.25">
      <c r="B24">
        <v>19</v>
      </c>
      <c r="C24" s="8">
        <v>-0.23</v>
      </c>
      <c r="D24" s="17">
        <v>-0.25</v>
      </c>
    </row>
    <row r="25" spans="2:4" x14ac:dyDescent="0.25">
      <c r="B25">
        <v>20</v>
      </c>
      <c r="C25" s="10">
        <v>-1.08</v>
      </c>
      <c r="D25" s="18">
        <v>1.29</v>
      </c>
    </row>
    <row r="27" spans="2:4" x14ac:dyDescent="0.25">
      <c r="B27" s="23" t="s">
        <v>314</v>
      </c>
      <c r="C27" s="19">
        <f>AVERAGE(C6:C25)</f>
        <v>-4.65E-2</v>
      </c>
      <c r="D27" s="20">
        <f>AVERAGE(D6:D25)</f>
        <v>-0.26899999999999996</v>
      </c>
    </row>
    <row r="28" spans="2:4" x14ac:dyDescent="0.25">
      <c r="B28" s="23" t="s">
        <v>329</v>
      </c>
      <c r="C28" s="19">
        <f>_xlfn.STDEV.S(C6:C25)</f>
        <v>0.9669826918387886</v>
      </c>
      <c r="D28" s="19">
        <f>_xlfn.STDEV.S(D6:D25)</f>
        <v>1.4041626086671541</v>
      </c>
    </row>
    <row r="29" spans="2:4" x14ac:dyDescent="0.25">
      <c r="B29" s="23" t="s">
        <v>330</v>
      </c>
      <c r="C29" s="19">
        <f>_xlfn.VAR.S(C6:C25)</f>
        <v>0.93505552631578959</v>
      </c>
      <c r="D29" s="19">
        <f>_xlfn.VAR.S(D6:D25)</f>
        <v>1.9716726315789472</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0D824A-4B5B-4186-A2A6-36910772B55A}">
  <dimension ref="B3:K29"/>
  <sheetViews>
    <sheetView topLeftCell="A3" zoomScale="85" zoomScaleNormal="55" workbookViewId="0">
      <selection activeCell="F10" sqref="F10"/>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9">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1.28</v>
      </c>
      <c r="D6" s="16">
        <v>0.11</v>
      </c>
      <c r="F6" s="24">
        <v>0.68887934932964501</v>
      </c>
      <c r="G6" s="26">
        <v>0.84705882352941197</v>
      </c>
      <c r="I6" s="19" t="s">
        <v>317</v>
      </c>
      <c r="J6" s="16">
        <f>MIN(C6:C25)</f>
        <v>-2.23</v>
      </c>
      <c r="K6" s="7">
        <f>MIN(D6:D25)</f>
        <v>-2.4500000000000002</v>
      </c>
    </row>
    <row r="7" spans="2:11" x14ac:dyDescent="0.25">
      <c r="B7">
        <v>2</v>
      </c>
      <c r="C7" s="8">
        <v>0.65</v>
      </c>
      <c r="D7" s="17">
        <v>-0.99</v>
      </c>
      <c r="I7" s="19" t="s">
        <v>318</v>
      </c>
      <c r="J7" s="17">
        <f>_xlfn.QUARTILE.EXC(C6:C25,1)</f>
        <v>-0.80249999999999999</v>
      </c>
      <c r="K7" s="9">
        <f>_xlfn.QUARTILE.EXC(D6:D25,1)</f>
        <v>-0.11249999999999999</v>
      </c>
    </row>
    <row r="8" spans="2:11" x14ac:dyDescent="0.25">
      <c r="B8">
        <v>3</v>
      </c>
      <c r="C8" s="8">
        <v>0.99</v>
      </c>
      <c r="D8" s="17">
        <v>7.0000000000000007E-2</v>
      </c>
      <c r="I8" s="19" t="s">
        <v>319</v>
      </c>
      <c r="J8" s="17">
        <f>MEDIAN(C6:C25)</f>
        <v>0.28500000000000003</v>
      </c>
      <c r="K8" s="9">
        <f>MEDIAN(D6:D25)</f>
        <v>0.38500000000000001</v>
      </c>
    </row>
    <row r="9" spans="2:11" x14ac:dyDescent="0.25">
      <c r="B9">
        <v>4</v>
      </c>
      <c r="C9" s="8">
        <v>0.03</v>
      </c>
      <c r="D9" s="17">
        <v>-0.89</v>
      </c>
      <c r="I9" s="19" t="s">
        <v>320</v>
      </c>
      <c r="J9" s="17">
        <f>_xlfn.QUARTILE.EXC(C6:C25,3)</f>
        <v>1.02</v>
      </c>
      <c r="K9" s="9">
        <f>_xlfn.QUARTILE.EXC(D6:D25,3)</f>
        <v>1.1499999999999999</v>
      </c>
    </row>
    <row r="10" spans="2:11" x14ac:dyDescent="0.25">
      <c r="B10">
        <v>5</v>
      </c>
      <c r="C10" s="8">
        <v>-0.99</v>
      </c>
      <c r="D10" s="17">
        <v>-1.58</v>
      </c>
      <c r="I10" s="19" t="s">
        <v>321</v>
      </c>
      <c r="J10" s="18">
        <f>MAX(C6:C25)</f>
        <v>1.9</v>
      </c>
      <c r="K10" s="11">
        <f>MAX(D6:D25)</f>
        <v>1.95</v>
      </c>
    </row>
    <row r="11" spans="2:11" x14ac:dyDescent="0.25">
      <c r="B11">
        <v>6</v>
      </c>
      <c r="C11" s="8">
        <v>0.55000000000000004</v>
      </c>
      <c r="D11" s="17">
        <v>0.41</v>
      </c>
    </row>
    <row r="12" spans="2:11" x14ac:dyDescent="0.25">
      <c r="B12">
        <v>7</v>
      </c>
      <c r="C12" s="8">
        <v>-1.61</v>
      </c>
      <c r="D12" s="17">
        <v>-0.12</v>
      </c>
      <c r="I12" s="19" t="s">
        <v>322</v>
      </c>
      <c r="J12" s="16">
        <f>J7</f>
        <v>-0.80249999999999999</v>
      </c>
      <c r="K12" s="16">
        <f>K7</f>
        <v>-0.11249999999999999</v>
      </c>
    </row>
    <row r="13" spans="2:11" x14ac:dyDescent="0.25">
      <c r="B13">
        <v>8</v>
      </c>
      <c r="C13" s="8">
        <v>1.28</v>
      </c>
      <c r="D13" s="17">
        <v>1.33</v>
      </c>
      <c r="I13" s="19" t="s">
        <v>323</v>
      </c>
      <c r="J13" s="17">
        <f>J8-J7</f>
        <v>1.0874999999999999</v>
      </c>
      <c r="K13" s="17">
        <f>K8-K7</f>
        <v>0.4975</v>
      </c>
    </row>
    <row r="14" spans="2:11" x14ac:dyDescent="0.25">
      <c r="B14">
        <v>9</v>
      </c>
      <c r="C14" s="8">
        <v>0.54</v>
      </c>
      <c r="D14" s="17">
        <v>0.52</v>
      </c>
      <c r="I14" s="19" t="s">
        <v>324</v>
      </c>
      <c r="J14" s="17">
        <f>J9-J8</f>
        <v>0.73499999999999999</v>
      </c>
      <c r="K14" s="17">
        <f>K9-K8</f>
        <v>0.7649999999999999</v>
      </c>
    </row>
    <row r="15" spans="2:11" x14ac:dyDescent="0.25">
      <c r="B15">
        <v>10</v>
      </c>
      <c r="C15" s="8">
        <v>-2.23</v>
      </c>
      <c r="D15" s="17">
        <v>-2.4500000000000002</v>
      </c>
      <c r="I15" s="19" t="s">
        <v>325</v>
      </c>
      <c r="J15" s="17">
        <f>J7-J6</f>
        <v>1.4275</v>
      </c>
      <c r="K15" s="17">
        <f>K7-K6</f>
        <v>2.3375000000000004</v>
      </c>
    </row>
    <row r="16" spans="2:11" x14ac:dyDescent="0.25">
      <c r="B16">
        <v>11</v>
      </c>
      <c r="C16" s="8">
        <v>-0.1</v>
      </c>
      <c r="D16" s="17">
        <v>1.17</v>
      </c>
      <c r="I16" s="19" t="s">
        <v>326</v>
      </c>
      <c r="J16" s="18">
        <f>J10-J9</f>
        <v>0.87999999999999989</v>
      </c>
      <c r="K16" s="18">
        <f>K10-K9</f>
        <v>0.8</v>
      </c>
    </row>
    <row r="17" spans="2:4" x14ac:dyDescent="0.25">
      <c r="B17">
        <v>12</v>
      </c>
      <c r="C17" s="8">
        <v>-0.6</v>
      </c>
      <c r="D17" s="17">
        <v>0.67</v>
      </c>
    </row>
    <row r="18" spans="2:4" x14ac:dyDescent="0.25">
      <c r="B18">
        <v>13</v>
      </c>
      <c r="C18" s="8">
        <v>-0.69</v>
      </c>
      <c r="D18" s="17">
        <v>1.0900000000000001</v>
      </c>
    </row>
    <row r="19" spans="2:4" x14ac:dyDescent="0.25">
      <c r="B19">
        <v>14</v>
      </c>
      <c r="C19" s="8">
        <v>-0.05</v>
      </c>
      <c r="D19" s="17">
        <v>-0.09</v>
      </c>
    </row>
    <row r="20" spans="2:4" x14ac:dyDescent="0.25">
      <c r="B20">
        <v>15</v>
      </c>
      <c r="C20" s="8">
        <v>1.03</v>
      </c>
      <c r="D20" s="17">
        <v>0.36</v>
      </c>
    </row>
    <row r="21" spans="2:4" x14ac:dyDescent="0.25">
      <c r="B21">
        <v>16</v>
      </c>
      <c r="C21" s="8">
        <v>0.62</v>
      </c>
      <c r="D21" s="17">
        <v>1.66</v>
      </c>
    </row>
    <row r="22" spans="2:4" x14ac:dyDescent="0.25">
      <c r="B22">
        <v>17</v>
      </c>
      <c r="C22" s="8">
        <v>-0.96</v>
      </c>
      <c r="D22" s="17">
        <v>1.4</v>
      </c>
    </row>
    <row r="23" spans="2:4" x14ac:dyDescent="0.25">
      <c r="B23">
        <v>18</v>
      </c>
      <c r="C23" s="8">
        <v>1.04</v>
      </c>
      <c r="D23" s="17">
        <v>-0.01</v>
      </c>
    </row>
    <row r="24" spans="2:4" x14ac:dyDescent="0.25">
      <c r="B24">
        <v>19</v>
      </c>
      <c r="C24" s="8">
        <v>1.9</v>
      </c>
      <c r="D24" s="17">
        <v>1.95</v>
      </c>
    </row>
    <row r="25" spans="2:4" x14ac:dyDescent="0.25">
      <c r="B25">
        <v>20</v>
      </c>
      <c r="C25" s="10">
        <v>-0.84</v>
      </c>
      <c r="D25" s="18">
        <v>0.6</v>
      </c>
    </row>
    <row r="27" spans="2:4" x14ac:dyDescent="0.25">
      <c r="B27" s="23" t="s">
        <v>314</v>
      </c>
      <c r="C27" s="19">
        <f>AVERAGE(C6:C25)</f>
        <v>9.1999999999999998E-2</v>
      </c>
      <c r="D27" s="20">
        <f>AVERAGE(D6:D25)</f>
        <v>0.26049999999999995</v>
      </c>
    </row>
    <row r="28" spans="2:4" x14ac:dyDescent="0.25">
      <c r="B28" s="23" t="s">
        <v>329</v>
      </c>
      <c r="C28" s="19">
        <f>_xlfn.STDEV.S(C6:C25)</f>
        <v>1.0824659955762803</v>
      </c>
      <c r="D28" s="19">
        <f>_xlfn.STDEV.S(D6:D25)</f>
        <v>1.104404936224886</v>
      </c>
    </row>
    <row r="29" spans="2:4" x14ac:dyDescent="0.25">
      <c r="B29" s="23" t="s">
        <v>330</v>
      </c>
      <c r="C29" s="19">
        <f>_xlfn.VAR.S(C6:C25)</f>
        <v>1.1717326315789476</v>
      </c>
      <c r="D29" s="19">
        <f>_xlfn.VAR.S(D6:D25)</f>
        <v>1.2197102631578947</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C0EAEC-F4F6-4115-8761-BD08BFF61AD1}">
  <dimension ref="B3:K29"/>
  <sheetViews>
    <sheetView zoomScaleNormal="100" workbookViewId="0">
      <selection activeCell="F17" sqref="F17"/>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10">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-0.03</v>
      </c>
      <c r="D6" s="16">
        <v>-1.94</v>
      </c>
      <c r="F6" s="24">
        <v>0.42484219507897197</v>
      </c>
      <c r="G6" s="26">
        <v>0.43921568627451002</v>
      </c>
      <c r="I6" s="19" t="s">
        <v>317</v>
      </c>
      <c r="J6" s="16">
        <f>MIN(C6:C25)</f>
        <v>-1.35</v>
      </c>
      <c r="K6" s="7">
        <f>MIN(D6:D25)</f>
        <v>-2.61</v>
      </c>
    </row>
    <row r="7" spans="2:11" x14ac:dyDescent="0.25">
      <c r="B7">
        <v>2</v>
      </c>
      <c r="C7" s="8">
        <v>-0.2</v>
      </c>
      <c r="D7" s="17">
        <v>-2.61</v>
      </c>
      <c r="I7" s="19" t="s">
        <v>318</v>
      </c>
      <c r="J7" s="17">
        <f>_xlfn.QUARTILE.EXC(C6:C25,1)</f>
        <v>-0.60250000000000004</v>
      </c>
      <c r="K7" s="9">
        <f>_xlfn.QUARTILE.EXC(D6:D25,1)</f>
        <v>-1.0900000000000001</v>
      </c>
    </row>
    <row r="8" spans="2:11" x14ac:dyDescent="0.25">
      <c r="B8">
        <v>3</v>
      </c>
      <c r="C8" s="8">
        <v>-0.16</v>
      </c>
      <c r="D8" s="17">
        <v>-0.11</v>
      </c>
      <c r="I8" s="19" t="s">
        <v>319</v>
      </c>
      <c r="J8" s="17">
        <f>MEDIAN(C6:C25)</f>
        <v>-0.13500000000000001</v>
      </c>
      <c r="K8" s="9">
        <f>MEDIAN(D6:D25)</f>
        <v>-0.24</v>
      </c>
    </row>
    <row r="9" spans="2:11" x14ac:dyDescent="0.25">
      <c r="B9">
        <v>4</v>
      </c>
      <c r="C9" s="8">
        <v>2.06</v>
      </c>
      <c r="D9" s="17">
        <v>2.17</v>
      </c>
      <c r="I9" s="19" t="s">
        <v>320</v>
      </c>
      <c r="J9" s="17">
        <f>_xlfn.QUARTILE.EXC(C6:C25,3)</f>
        <v>1.92</v>
      </c>
      <c r="K9" s="9">
        <f>_xlfn.QUARTILE.EXC(D6:D25,3)</f>
        <v>0.79500000000000004</v>
      </c>
    </row>
    <row r="10" spans="2:11" x14ac:dyDescent="0.25">
      <c r="B10">
        <v>5</v>
      </c>
      <c r="C10" s="8">
        <v>2.14</v>
      </c>
      <c r="D10" s="17">
        <v>2.2599999999999998</v>
      </c>
      <c r="I10" s="19" t="s">
        <v>321</v>
      </c>
      <c r="J10" s="18">
        <f>MAX(C6:C25)</f>
        <v>2.31</v>
      </c>
      <c r="K10" s="11">
        <f>MAX(D6:D25)</f>
        <v>2.2599999999999998</v>
      </c>
    </row>
    <row r="11" spans="2:11" x14ac:dyDescent="0.25">
      <c r="B11">
        <v>6</v>
      </c>
      <c r="C11" s="8">
        <v>2.1</v>
      </c>
      <c r="D11" s="17">
        <v>0.71</v>
      </c>
    </row>
    <row r="12" spans="2:11" x14ac:dyDescent="0.25">
      <c r="B12">
        <v>7</v>
      </c>
      <c r="C12" s="8">
        <v>0.62</v>
      </c>
      <c r="D12" s="17">
        <v>-0.09</v>
      </c>
      <c r="I12" s="19" t="s">
        <v>322</v>
      </c>
      <c r="J12" s="16">
        <f>J7</f>
        <v>-0.60250000000000004</v>
      </c>
      <c r="K12" s="16">
        <f>K7</f>
        <v>-1.0900000000000001</v>
      </c>
    </row>
    <row r="13" spans="2:11" x14ac:dyDescent="0.25">
      <c r="B13">
        <v>8</v>
      </c>
      <c r="C13" s="8">
        <v>-0.11</v>
      </c>
      <c r="D13" s="17">
        <v>-1.28</v>
      </c>
      <c r="I13" s="19" t="s">
        <v>323</v>
      </c>
      <c r="J13" s="17">
        <f>J8-J7</f>
        <v>0.46750000000000003</v>
      </c>
      <c r="K13" s="17">
        <f>K8-K7</f>
        <v>0.85000000000000009</v>
      </c>
    </row>
    <row r="14" spans="2:11" x14ac:dyDescent="0.25">
      <c r="B14">
        <v>9</v>
      </c>
      <c r="C14" s="8">
        <v>-0.27</v>
      </c>
      <c r="D14" s="17">
        <v>0.8</v>
      </c>
      <c r="I14" s="19" t="s">
        <v>324</v>
      </c>
      <c r="J14" s="17">
        <f>J9-J8</f>
        <v>2.0549999999999997</v>
      </c>
      <c r="K14" s="17">
        <f>K9-K8</f>
        <v>1.0350000000000001</v>
      </c>
    </row>
    <row r="15" spans="2:11" x14ac:dyDescent="0.25">
      <c r="B15">
        <v>10</v>
      </c>
      <c r="C15" s="8">
        <v>-0.87</v>
      </c>
      <c r="D15" s="17">
        <v>-1.05</v>
      </c>
      <c r="I15" s="19" t="s">
        <v>325</v>
      </c>
      <c r="J15" s="17">
        <f>J7-J6</f>
        <v>0.74750000000000005</v>
      </c>
      <c r="K15" s="17">
        <f>K7-K6</f>
        <v>1.5199999999999998</v>
      </c>
    </row>
    <row r="16" spans="2:11" x14ac:dyDescent="0.25">
      <c r="B16">
        <v>11</v>
      </c>
      <c r="C16" s="8">
        <v>2.2599999999999998</v>
      </c>
      <c r="D16" s="17">
        <v>2.0499999999999998</v>
      </c>
      <c r="I16" s="19" t="s">
        <v>326</v>
      </c>
      <c r="J16" s="18">
        <f>J10-J9</f>
        <v>0.39000000000000012</v>
      </c>
      <c r="K16" s="18">
        <f>K10-K9</f>
        <v>1.4649999999999999</v>
      </c>
    </row>
    <row r="17" spans="2:4" x14ac:dyDescent="0.25">
      <c r="B17">
        <v>12</v>
      </c>
      <c r="C17" s="8">
        <v>-1.35</v>
      </c>
      <c r="D17" s="17">
        <v>0.5</v>
      </c>
    </row>
    <row r="18" spans="2:4" x14ac:dyDescent="0.25">
      <c r="B18">
        <v>13</v>
      </c>
      <c r="C18" s="8">
        <v>2.31</v>
      </c>
      <c r="D18" s="17">
        <v>-0.84</v>
      </c>
    </row>
    <row r="19" spans="2:4" x14ac:dyDescent="0.25">
      <c r="B19">
        <v>14</v>
      </c>
      <c r="C19" s="8">
        <v>0.04</v>
      </c>
      <c r="D19" s="17">
        <v>-1.54</v>
      </c>
    </row>
    <row r="20" spans="2:4" x14ac:dyDescent="0.25">
      <c r="B20">
        <v>15</v>
      </c>
      <c r="C20" s="8">
        <v>-1.05</v>
      </c>
      <c r="D20" s="17">
        <v>-1.06</v>
      </c>
    </row>
    <row r="21" spans="2:4" x14ac:dyDescent="0.25">
      <c r="B21">
        <v>16</v>
      </c>
      <c r="C21" s="8">
        <v>-0.79</v>
      </c>
      <c r="D21" s="17">
        <v>-0.6</v>
      </c>
    </row>
    <row r="22" spans="2:4" x14ac:dyDescent="0.25">
      <c r="B22">
        <v>17</v>
      </c>
      <c r="C22" s="8">
        <v>-0.16</v>
      </c>
      <c r="D22" s="17">
        <v>-1.1000000000000001</v>
      </c>
    </row>
    <row r="23" spans="2:4" x14ac:dyDescent="0.25">
      <c r="B23">
        <v>18</v>
      </c>
      <c r="C23" s="8">
        <v>-0.62</v>
      </c>
      <c r="D23" s="17">
        <v>-0.37</v>
      </c>
    </row>
    <row r="24" spans="2:4" x14ac:dyDescent="0.25">
      <c r="B24">
        <v>19</v>
      </c>
      <c r="C24" s="8">
        <v>-0.55000000000000004</v>
      </c>
      <c r="D24" s="17">
        <v>0.78</v>
      </c>
    </row>
    <row r="25" spans="2:4" x14ac:dyDescent="0.25">
      <c r="B25">
        <v>20</v>
      </c>
      <c r="C25" s="10">
        <v>1.5</v>
      </c>
      <c r="D25" s="18">
        <v>1.31</v>
      </c>
    </row>
    <row r="27" spans="2:4" x14ac:dyDescent="0.25">
      <c r="B27" s="23" t="s">
        <v>314</v>
      </c>
      <c r="C27" s="19">
        <f>AVERAGE(C6:C25)</f>
        <v>0.34349999999999997</v>
      </c>
      <c r="D27" s="20">
        <f>AVERAGE(D6:D25)</f>
        <v>-0.10050000000000001</v>
      </c>
    </row>
    <row r="28" spans="2:4" x14ac:dyDescent="0.25">
      <c r="B28" s="23" t="s">
        <v>329</v>
      </c>
      <c r="C28" s="19">
        <f>_xlfn.STDEV.S(C6:C25)</f>
        <v>1.2380599211754868</v>
      </c>
      <c r="D28" s="19">
        <f>_xlfn.STDEV.S(D6:D25)</f>
        <v>1.3913283126869125</v>
      </c>
    </row>
    <row r="29" spans="2:4" x14ac:dyDescent="0.25">
      <c r="B29" s="23" t="s">
        <v>330</v>
      </c>
      <c r="C29" s="19">
        <f>_xlfn.VAR.S(C6:C25)</f>
        <v>1.5327923684210525</v>
      </c>
      <c r="D29" s="19">
        <f>_xlfn.VAR.S(D6:D25)</f>
        <v>1.9357944736842108</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0D225C-6F16-42C4-8665-41246A67D953}">
  <dimension ref="B4:J16"/>
  <sheetViews>
    <sheetView workbookViewId="0">
      <selection activeCell="G10" sqref="G10"/>
    </sheetView>
  </sheetViews>
  <sheetFormatPr defaultRowHeight="15" x14ac:dyDescent="0.25"/>
  <cols>
    <col min="4" max="4" width="14" customWidth="1"/>
    <col min="5" max="5" width="13.42578125" style="4" customWidth="1"/>
    <col min="7" max="7" width="9.140625" customWidth="1"/>
    <col min="8" max="8" width="36" customWidth="1"/>
    <col min="9" max="9" width="13.140625" customWidth="1"/>
    <col min="10" max="10" width="13.7109375" customWidth="1"/>
  </cols>
  <sheetData>
    <row r="4" spans="2:10" x14ac:dyDescent="0.25">
      <c r="D4" s="13" t="s">
        <v>304</v>
      </c>
      <c r="E4" s="13" t="s">
        <v>305</v>
      </c>
    </row>
    <row r="5" spans="2:10" x14ac:dyDescent="0.25">
      <c r="B5" t="s">
        <v>310</v>
      </c>
      <c r="C5" s="33" t="s">
        <v>165</v>
      </c>
      <c r="D5" s="27">
        <v>19</v>
      </c>
      <c r="E5" s="31">
        <f>D5/(SUM(D5:D7))</f>
        <v>0.47499999999999998</v>
      </c>
      <c r="G5" t="s">
        <v>335</v>
      </c>
      <c r="I5" s="13" t="s">
        <v>304</v>
      </c>
      <c r="J5" s="13" t="s">
        <v>305</v>
      </c>
    </row>
    <row r="6" spans="2:10" x14ac:dyDescent="0.25">
      <c r="C6" s="33" t="s">
        <v>172</v>
      </c>
      <c r="D6" s="28">
        <v>21</v>
      </c>
      <c r="E6" s="32">
        <f>D6/(SUM(D5:D7))</f>
        <v>0.52500000000000002</v>
      </c>
      <c r="H6" s="33" t="s">
        <v>333</v>
      </c>
      <c r="I6" s="16">
        <v>2</v>
      </c>
      <c r="J6" s="34">
        <f>I6/(SUM(I6:I12))</f>
        <v>3.8461538461538464E-2</v>
      </c>
    </row>
    <row r="7" spans="2:10" x14ac:dyDescent="0.25">
      <c r="C7" s="33" t="s">
        <v>312</v>
      </c>
      <c r="D7" s="29">
        <v>0</v>
      </c>
      <c r="E7" s="32">
        <f>D7/(SUM(D5:D7))</f>
        <v>0</v>
      </c>
      <c r="H7" s="33" t="s">
        <v>187</v>
      </c>
      <c r="I7" s="17">
        <v>22</v>
      </c>
      <c r="J7" s="35">
        <f>I7/(SUM(I6:I12))</f>
        <v>0.42307692307692307</v>
      </c>
    </row>
    <row r="8" spans="2:10" x14ac:dyDescent="0.25">
      <c r="C8" s="13" t="s">
        <v>331</v>
      </c>
      <c r="D8" s="30">
        <f>SUM(D5:D7)</f>
        <v>40</v>
      </c>
      <c r="E8" s="27"/>
      <c r="H8" s="33" t="s">
        <v>334</v>
      </c>
      <c r="I8" s="17">
        <v>2</v>
      </c>
      <c r="J8" s="35">
        <f>I8/(SUM(I6:I12))</f>
        <v>3.8461538461538464E-2</v>
      </c>
    </row>
    <row r="9" spans="2:10" x14ac:dyDescent="0.25">
      <c r="D9" s="4"/>
      <c r="H9" s="33" t="s">
        <v>248</v>
      </c>
      <c r="I9" s="17">
        <v>9</v>
      </c>
      <c r="J9" s="35">
        <f>I9/(SUM(I6:I12))</f>
        <v>0.17307692307692307</v>
      </c>
    </row>
    <row r="10" spans="2:10" x14ac:dyDescent="0.25">
      <c r="D10" s="13" t="s">
        <v>304</v>
      </c>
      <c r="E10" s="13" t="s">
        <v>305</v>
      </c>
      <c r="H10" s="33" t="s">
        <v>177</v>
      </c>
      <c r="I10" s="17">
        <v>3</v>
      </c>
      <c r="J10" s="35">
        <f>I10/(SUM(I6:I12))</f>
        <v>5.7692307692307696E-2</v>
      </c>
    </row>
    <row r="11" spans="2:10" x14ac:dyDescent="0.25">
      <c r="B11" t="s">
        <v>311</v>
      </c>
      <c r="C11" s="33" t="s">
        <v>306</v>
      </c>
      <c r="D11" s="28">
        <v>35</v>
      </c>
      <c r="E11" s="32">
        <f>D11/(SUM(D11:D15))</f>
        <v>0.875</v>
      </c>
      <c r="H11" s="33" t="s">
        <v>174</v>
      </c>
      <c r="I11" s="17">
        <v>13</v>
      </c>
      <c r="J11" s="35">
        <f>I11/(SUM(I6:I12))</f>
        <v>0.25</v>
      </c>
    </row>
    <row r="12" spans="2:10" x14ac:dyDescent="0.25">
      <c r="C12" s="33" t="s">
        <v>307</v>
      </c>
      <c r="D12" s="28">
        <v>2</v>
      </c>
      <c r="E12" s="32">
        <f>D12/(SUM(D11:D15))</f>
        <v>0.05</v>
      </c>
      <c r="H12" s="33" t="s">
        <v>312</v>
      </c>
      <c r="I12" s="18">
        <v>1</v>
      </c>
      <c r="J12" s="36">
        <f>I12/(SUM(I6:I12))</f>
        <v>1.9230769230769232E-2</v>
      </c>
    </row>
    <row r="13" spans="2:10" x14ac:dyDescent="0.25">
      <c r="C13" s="33" t="s">
        <v>308</v>
      </c>
      <c r="D13" s="28">
        <v>1</v>
      </c>
      <c r="E13" s="32">
        <f>D13/(SUM(D11:D15))</f>
        <v>2.5000000000000001E-2</v>
      </c>
    </row>
    <row r="14" spans="2:10" x14ac:dyDescent="0.25">
      <c r="C14" s="33" t="s">
        <v>309</v>
      </c>
      <c r="D14" s="28">
        <v>1</v>
      </c>
      <c r="E14" s="32">
        <f>D14/(SUM(D11:D15))</f>
        <v>2.5000000000000001E-2</v>
      </c>
    </row>
    <row r="15" spans="2:10" x14ac:dyDescent="0.25">
      <c r="C15" s="33" t="s">
        <v>332</v>
      </c>
      <c r="D15" s="28">
        <v>1</v>
      </c>
      <c r="E15" s="32">
        <f>D15/(SUM(D11:D15))</f>
        <v>2.5000000000000001E-2</v>
      </c>
    </row>
    <row r="16" spans="2:10" x14ac:dyDescent="0.25">
      <c r="C16" s="13" t="s">
        <v>331</v>
      </c>
      <c r="D16" s="30">
        <f>SUM(D11:D15)</f>
        <v>40</v>
      </c>
      <c r="E16" s="27"/>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0A14C1-917A-4EDC-BE11-C137031B2074}">
  <dimension ref="B3:K28"/>
  <sheetViews>
    <sheetView tabSelected="1" zoomScale="90" zoomScaleNormal="55" workbookViewId="0">
      <selection activeCell="G18" sqref="G18"/>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1">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1.59</v>
      </c>
      <c r="D6" s="16">
        <v>0.93</v>
      </c>
      <c r="F6" s="24">
        <v>0.42477641946968397</v>
      </c>
      <c r="G6" s="26">
        <v>0.50196078431372604</v>
      </c>
      <c r="I6" s="19" t="s">
        <v>317</v>
      </c>
      <c r="J6" s="16">
        <f>MIN(C6:C24)</f>
        <v>-1.04</v>
      </c>
      <c r="K6" s="7">
        <f>MIN(D6:D24)</f>
        <v>-1.56</v>
      </c>
    </row>
    <row r="7" spans="2:11" x14ac:dyDescent="0.25">
      <c r="B7">
        <v>2</v>
      </c>
      <c r="C7" s="8">
        <v>1</v>
      </c>
      <c r="D7" s="17">
        <v>0.99</v>
      </c>
      <c r="I7" s="19" t="s">
        <v>318</v>
      </c>
      <c r="J7" s="17">
        <f>_xlfn.QUARTILE.EXC(C6:C24,1)</f>
        <v>0.06</v>
      </c>
      <c r="K7" s="9">
        <f>_xlfn.QUARTILE.EXC(D6:D24,1)</f>
        <v>-0.68</v>
      </c>
    </row>
    <row r="8" spans="2:11" x14ac:dyDescent="0.25">
      <c r="B8">
        <v>3</v>
      </c>
      <c r="C8" s="8">
        <v>2.99</v>
      </c>
      <c r="D8" s="17">
        <v>3</v>
      </c>
      <c r="I8" s="19" t="s">
        <v>319</v>
      </c>
      <c r="J8" s="17">
        <f>MEDIAN(C6:C24)</f>
        <v>0.49</v>
      </c>
      <c r="K8" s="9">
        <f>MEDIAN(D6:D24)</f>
        <v>0.27</v>
      </c>
    </row>
    <row r="9" spans="2:11" x14ac:dyDescent="0.25">
      <c r="B9">
        <v>4</v>
      </c>
      <c r="C9" s="8">
        <v>2.57</v>
      </c>
      <c r="D9" s="17">
        <v>0.27</v>
      </c>
      <c r="I9" s="19" t="s">
        <v>320</v>
      </c>
      <c r="J9" s="17">
        <f>_xlfn.QUARTILE.EXC(C6:C24,3)</f>
        <v>1.59</v>
      </c>
      <c r="K9" s="9">
        <f>_xlfn.QUARTILE.EXC(D6:D24,3)</f>
        <v>2.0699999999999998</v>
      </c>
    </row>
    <row r="10" spans="2:11" x14ac:dyDescent="0.25">
      <c r="B10">
        <v>5</v>
      </c>
      <c r="C10" s="8">
        <v>-1.04</v>
      </c>
      <c r="D10" s="17">
        <v>2.0699999999999998</v>
      </c>
      <c r="I10" s="19" t="s">
        <v>321</v>
      </c>
      <c r="J10" s="18">
        <f>MAX(C6:C24)</f>
        <v>2.99</v>
      </c>
      <c r="K10" s="11">
        <f>MAX(D6:D24)</f>
        <v>3</v>
      </c>
    </row>
    <row r="11" spans="2:11" x14ac:dyDescent="0.25">
      <c r="B11">
        <v>6</v>
      </c>
      <c r="C11" s="8">
        <v>0.22</v>
      </c>
      <c r="D11" s="17">
        <v>1.23</v>
      </c>
    </row>
    <row r="12" spans="2:11" x14ac:dyDescent="0.25">
      <c r="B12">
        <v>7</v>
      </c>
      <c r="C12" s="8">
        <v>0.22</v>
      </c>
      <c r="D12" s="17">
        <v>2.2999999999999998</v>
      </c>
      <c r="I12" s="19" t="s">
        <v>322</v>
      </c>
      <c r="J12" s="16">
        <f>J7</f>
        <v>0.06</v>
      </c>
      <c r="K12" s="16">
        <f>K7</f>
        <v>-0.68</v>
      </c>
    </row>
    <row r="13" spans="2:11" x14ac:dyDescent="0.25">
      <c r="B13">
        <v>8</v>
      </c>
      <c r="C13" s="8">
        <v>0.49</v>
      </c>
      <c r="D13" s="17">
        <v>-0.77</v>
      </c>
      <c r="I13" s="19" t="s">
        <v>323</v>
      </c>
      <c r="J13" s="17">
        <f>J8-J7</f>
        <v>0.43</v>
      </c>
      <c r="K13" s="17">
        <f>K8-K7</f>
        <v>0.95000000000000007</v>
      </c>
    </row>
    <row r="14" spans="2:11" x14ac:dyDescent="0.25">
      <c r="B14">
        <v>9</v>
      </c>
      <c r="C14" s="8">
        <v>0.98</v>
      </c>
      <c r="D14" s="17">
        <v>0.91</v>
      </c>
      <c r="I14" s="19" t="s">
        <v>324</v>
      </c>
      <c r="J14" s="17">
        <f>J9-J8</f>
        <v>1.1000000000000001</v>
      </c>
      <c r="K14" s="17">
        <f>K9-K8</f>
        <v>1.7999999999999998</v>
      </c>
    </row>
    <row r="15" spans="2:11" x14ac:dyDescent="0.25">
      <c r="B15">
        <v>10</v>
      </c>
      <c r="C15" s="8">
        <v>-0.05</v>
      </c>
      <c r="D15" s="17">
        <v>-1.48</v>
      </c>
      <c r="I15" s="19" t="s">
        <v>325</v>
      </c>
      <c r="J15" s="17">
        <f>J7-J6</f>
        <v>1.1000000000000001</v>
      </c>
      <c r="K15" s="17">
        <f>K7-K6</f>
        <v>0.88</v>
      </c>
    </row>
    <row r="16" spans="2:11" x14ac:dyDescent="0.25">
      <c r="B16">
        <v>11</v>
      </c>
      <c r="C16" s="8">
        <v>1.65</v>
      </c>
      <c r="D16" s="17">
        <v>2.44</v>
      </c>
      <c r="I16" s="19" t="s">
        <v>326</v>
      </c>
      <c r="J16" s="18">
        <f>J10-J9</f>
        <v>1.4000000000000001</v>
      </c>
      <c r="K16" s="18">
        <f>K10-K9</f>
        <v>0.93000000000000016</v>
      </c>
    </row>
    <row r="17" spans="2:4" x14ac:dyDescent="0.25">
      <c r="B17">
        <v>12</v>
      </c>
      <c r="C17" s="8">
        <v>0.91</v>
      </c>
      <c r="D17" s="17">
        <v>-1.0900000000000001</v>
      </c>
    </row>
    <row r="18" spans="2:4" x14ac:dyDescent="0.25">
      <c r="B18">
        <v>13</v>
      </c>
      <c r="C18" s="8">
        <v>0.06</v>
      </c>
      <c r="D18" s="17">
        <v>0.11</v>
      </c>
    </row>
    <row r="19" spans="2:4" x14ac:dyDescent="0.25">
      <c r="B19">
        <v>14</v>
      </c>
      <c r="C19" s="8">
        <v>-0.04</v>
      </c>
      <c r="D19" s="17">
        <v>-1.56</v>
      </c>
    </row>
    <row r="20" spans="2:4" x14ac:dyDescent="0.25">
      <c r="B20">
        <v>15</v>
      </c>
      <c r="C20" s="8">
        <v>0.39</v>
      </c>
      <c r="D20" s="17">
        <v>-0.6</v>
      </c>
    </row>
    <row r="21" spans="2:4" x14ac:dyDescent="0.25">
      <c r="B21">
        <v>16</v>
      </c>
      <c r="C21" s="8">
        <v>-7.0000000000000007E-2</v>
      </c>
      <c r="D21" s="17">
        <v>-0.05</v>
      </c>
    </row>
    <row r="22" spans="2:4" x14ac:dyDescent="0.25">
      <c r="B22">
        <v>17</v>
      </c>
      <c r="C22" s="8">
        <v>0.32</v>
      </c>
      <c r="D22" s="17">
        <v>-0.68</v>
      </c>
    </row>
    <row r="23" spans="2:4" x14ac:dyDescent="0.25">
      <c r="B23">
        <v>18</v>
      </c>
      <c r="C23" s="8">
        <v>2.31</v>
      </c>
      <c r="D23" s="17">
        <v>2.4700000000000002</v>
      </c>
    </row>
    <row r="24" spans="2:4" x14ac:dyDescent="0.25">
      <c r="B24">
        <v>19</v>
      </c>
      <c r="C24" s="10">
        <v>0.82</v>
      </c>
      <c r="D24" s="18">
        <v>-0.5</v>
      </c>
    </row>
    <row r="26" spans="2:4" x14ac:dyDescent="0.25">
      <c r="B26" s="23" t="s">
        <v>314</v>
      </c>
      <c r="C26" s="19">
        <f>AVERAGE(C6:C24)</f>
        <v>0.80631578947368432</v>
      </c>
      <c r="D26" s="20">
        <f>AVERAGE(D6:D24)</f>
        <v>0.52578947368421047</v>
      </c>
    </row>
    <row r="27" spans="2:4" x14ac:dyDescent="0.25">
      <c r="B27" s="23" t="s">
        <v>329</v>
      </c>
      <c r="C27" s="19">
        <f>_xlfn.STDEV.S(C6:C24)</f>
        <v>1.0253845377673674</v>
      </c>
      <c r="D27" s="19">
        <f>_xlfn.STDEV.S(D6:D24)</f>
        <v>1.4361921714089567</v>
      </c>
    </row>
    <row r="28" spans="2:4" x14ac:dyDescent="0.25">
      <c r="B28" s="23" t="s">
        <v>330</v>
      </c>
      <c r="C28" s="19">
        <f>_xlfn.VAR.S(C6:C24)</f>
        <v>1.0514134502923977</v>
      </c>
      <c r="D28" s="19">
        <f>_xlfn.VAR.S(D6:D24)</f>
        <v>2.062647953216374</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58A6CC-4BA1-42C5-A158-956E38DE6050}">
  <dimension ref="B3:K29"/>
  <sheetViews>
    <sheetView zoomScale="84" zoomScaleNormal="84" workbookViewId="0">
      <selection activeCell="F13" sqref="F13"/>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2">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-0.18</v>
      </c>
      <c r="D6" s="16">
        <v>-0.03</v>
      </c>
      <c r="F6" s="24">
        <v>0.63561080089522104</v>
      </c>
      <c r="G6" s="26">
        <v>0.65098039215686299</v>
      </c>
      <c r="I6" s="19" t="s">
        <v>317</v>
      </c>
      <c r="J6" s="16">
        <f>MIN(C6:C25)</f>
        <v>-1.61</v>
      </c>
      <c r="K6" s="7">
        <f>MIN(D6:D25)</f>
        <v>-2.68</v>
      </c>
    </row>
    <row r="7" spans="2:11" x14ac:dyDescent="0.25">
      <c r="B7">
        <v>2</v>
      </c>
      <c r="C7" s="8">
        <v>0.31</v>
      </c>
      <c r="D7" s="17">
        <v>-2.68</v>
      </c>
      <c r="I7" s="19" t="s">
        <v>318</v>
      </c>
      <c r="J7" s="17">
        <f>_xlfn.QUARTILE.EXC(C6:C25,1)</f>
        <v>-0.99750000000000005</v>
      </c>
      <c r="K7" s="9">
        <f>_xlfn.QUARTILE.EXC(D6:D25,1)</f>
        <v>-1.23</v>
      </c>
    </row>
    <row r="8" spans="2:11" x14ac:dyDescent="0.25">
      <c r="B8">
        <v>3</v>
      </c>
      <c r="C8" s="8">
        <v>0</v>
      </c>
      <c r="D8" s="17">
        <v>-1.05</v>
      </c>
      <c r="I8" s="19" t="s">
        <v>319</v>
      </c>
      <c r="J8" s="17">
        <f>MEDIAN(C6:C25)</f>
        <v>-7.4999999999999997E-2</v>
      </c>
      <c r="K8" s="9">
        <f>MEDIAN(D6:D25)</f>
        <v>-0.32500000000000001</v>
      </c>
    </row>
    <row r="9" spans="2:11" x14ac:dyDescent="0.25">
      <c r="B9">
        <v>4</v>
      </c>
      <c r="C9" s="8">
        <v>0.38</v>
      </c>
      <c r="D9" s="17">
        <v>2.54</v>
      </c>
      <c r="I9" s="19" t="s">
        <v>320</v>
      </c>
      <c r="J9" s="17">
        <f>_xlfn.QUARTILE.EXC(C6:C25,3)</f>
        <v>0.47750000000000004</v>
      </c>
      <c r="K9" s="9">
        <f>_xlfn.QUARTILE.EXC(D6:D25,3)</f>
        <v>0.98750000000000004</v>
      </c>
    </row>
    <row r="10" spans="2:11" x14ac:dyDescent="0.25">
      <c r="B10">
        <v>5</v>
      </c>
      <c r="C10" s="8">
        <v>-0.03</v>
      </c>
      <c r="D10" s="17">
        <v>0.93</v>
      </c>
      <c r="I10" s="19" t="s">
        <v>321</v>
      </c>
      <c r="J10" s="18">
        <f>MAX(C6:C25)</f>
        <v>3</v>
      </c>
      <c r="K10" s="11">
        <f>MAX(D6:D25)</f>
        <v>2.78</v>
      </c>
    </row>
    <row r="11" spans="2:11" x14ac:dyDescent="0.25">
      <c r="B11">
        <v>6</v>
      </c>
      <c r="C11" s="8">
        <v>1.54</v>
      </c>
      <c r="D11" s="17">
        <v>1.17</v>
      </c>
    </row>
    <row r="12" spans="2:11" x14ac:dyDescent="0.25">
      <c r="B12">
        <v>7</v>
      </c>
      <c r="C12" s="8">
        <v>1.37</v>
      </c>
      <c r="D12" s="17">
        <v>-0.62</v>
      </c>
      <c r="I12" s="19" t="s">
        <v>322</v>
      </c>
      <c r="J12" s="16">
        <f>J7</f>
        <v>-0.99750000000000005</v>
      </c>
      <c r="K12" s="16">
        <f>K7</f>
        <v>-1.23</v>
      </c>
    </row>
    <row r="13" spans="2:11" x14ac:dyDescent="0.25">
      <c r="B13">
        <v>8</v>
      </c>
      <c r="C13" s="8">
        <v>-0.99</v>
      </c>
      <c r="D13" s="17">
        <v>0.64</v>
      </c>
      <c r="I13" s="19" t="s">
        <v>323</v>
      </c>
      <c r="J13" s="17">
        <f>J8-J7</f>
        <v>0.9225000000000001</v>
      </c>
      <c r="K13" s="17">
        <f>K8-K7</f>
        <v>0.90500000000000003</v>
      </c>
    </row>
    <row r="14" spans="2:11" x14ac:dyDescent="0.25">
      <c r="B14">
        <v>9</v>
      </c>
      <c r="C14" s="8">
        <v>-1.04</v>
      </c>
      <c r="D14" s="17">
        <v>-1.29</v>
      </c>
      <c r="I14" s="19" t="s">
        <v>324</v>
      </c>
      <c r="J14" s="17">
        <f>J9-J8</f>
        <v>0.55249999999999999</v>
      </c>
      <c r="K14" s="17">
        <f>K9-K8</f>
        <v>1.3125</v>
      </c>
    </row>
    <row r="15" spans="2:11" x14ac:dyDescent="0.25">
      <c r="B15">
        <v>10</v>
      </c>
      <c r="C15" s="8">
        <v>-0.12</v>
      </c>
      <c r="D15" s="17">
        <v>-0.73</v>
      </c>
      <c r="I15" s="19" t="s">
        <v>325</v>
      </c>
      <c r="J15" s="17">
        <f>J7-J6</f>
        <v>0.61250000000000004</v>
      </c>
      <c r="K15" s="17">
        <f>K7-K6</f>
        <v>1.4500000000000002</v>
      </c>
    </row>
    <row r="16" spans="2:11" x14ac:dyDescent="0.25">
      <c r="B16">
        <v>11</v>
      </c>
      <c r="C16" s="8">
        <v>3</v>
      </c>
      <c r="D16" s="17">
        <v>1.02</v>
      </c>
      <c r="I16" s="19" t="s">
        <v>326</v>
      </c>
      <c r="J16" s="18">
        <f>J10-J9</f>
        <v>2.5225</v>
      </c>
      <c r="K16" s="18">
        <f>K10-K9</f>
        <v>1.7924999999999998</v>
      </c>
    </row>
    <row r="17" spans="2:4" x14ac:dyDescent="0.25">
      <c r="B17">
        <v>12</v>
      </c>
      <c r="C17" s="8">
        <v>-0.21</v>
      </c>
      <c r="D17" s="17">
        <v>-0.73</v>
      </c>
    </row>
    <row r="18" spans="2:4" x14ac:dyDescent="0.25">
      <c r="B18">
        <v>13</v>
      </c>
      <c r="C18" s="8">
        <v>-1.46</v>
      </c>
      <c r="D18" s="17">
        <v>0.69</v>
      </c>
    </row>
    <row r="19" spans="2:4" x14ac:dyDescent="0.25">
      <c r="B19">
        <v>14</v>
      </c>
      <c r="C19" s="8">
        <v>-1.61</v>
      </c>
      <c r="D19" s="17">
        <v>-1.89</v>
      </c>
    </row>
    <row r="20" spans="2:4" x14ac:dyDescent="0.25">
      <c r="B20">
        <v>15</v>
      </c>
      <c r="C20" s="8">
        <v>0.51</v>
      </c>
      <c r="D20" s="17">
        <v>0.98</v>
      </c>
    </row>
    <row r="21" spans="2:4" x14ac:dyDescent="0.25">
      <c r="B21">
        <v>16</v>
      </c>
      <c r="C21" s="8">
        <v>0.03</v>
      </c>
      <c r="D21" s="17">
        <v>-1.98</v>
      </c>
    </row>
    <row r="22" spans="2:4" x14ac:dyDescent="0.25">
      <c r="B22">
        <v>17</v>
      </c>
      <c r="C22" s="8">
        <v>1.01</v>
      </c>
      <c r="D22" s="17">
        <v>0.99</v>
      </c>
    </row>
    <row r="23" spans="2:4" x14ac:dyDescent="0.25">
      <c r="B23">
        <v>18</v>
      </c>
      <c r="C23" s="8">
        <v>-1.18</v>
      </c>
      <c r="D23" s="17">
        <v>2.78</v>
      </c>
    </row>
    <row r="24" spans="2:4" x14ac:dyDescent="0.25">
      <c r="B24">
        <v>19</v>
      </c>
      <c r="C24" s="8">
        <v>-0.73</v>
      </c>
      <c r="D24" s="17">
        <v>-1.53</v>
      </c>
    </row>
    <row r="25" spans="2:4" x14ac:dyDescent="0.25">
      <c r="B25">
        <v>20</v>
      </c>
      <c r="C25" s="10">
        <v>-1</v>
      </c>
      <c r="D25" s="18">
        <v>-0.84</v>
      </c>
    </row>
    <row r="27" spans="2:4" x14ac:dyDescent="0.25">
      <c r="B27" s="23" t="s">
        <v>314</v>
      </c>
      <c r="C27" s="19">
        <f>AVERAGE(C6:C25)</f>
        <v>-1.9999999999999983E-2</v>
      </c>
      <c r="D27" s="20">
        <f>AVERAGE(D6:D25)</f>
        <v>-8.1499999999999975E-2</v>
      </c>
    </row>
    <row r="28" spans="2:4" x14ac:dyDescent="0.25">
      <c r="B28" s="23" t="s">
        <v>329</v>
      </c>
      <c r="C28" s="19">
        <f>_xlfn.STDEV.S(C6:C25)</f>
        <v>1.1370460343409701</v>
      </c>
      <c r="D28" s="19">
        <f>_xlfn.STDEV.S(D6:D25)</f>
        <v>1.4883168699114975</v>
      </c>
    </row>
    <row r="29" spans="2:4" x14ac:dyDescent="0.25">
      <c r="B29" s="23" t="s">
        <v>330</v>
      </c>
      <c r="C29" s="19">
        <f>_xlfn.VAR.S(C6:C25)</f>
        <v>1.2928736842105264</v>
      </c>
      <c r="D29" s="19">
        <f>_xlfn.VAR.S(D6:D25)</f>
        <v>2.2150871052631573</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5D4F94-2DAC-4A6C-84F5-CAA46188B86B}">
  <dimension ref="B3:K28"/>
  <sheetViews>
    <sheetView topLeftCell="A3" zoomScale="91" zoomScaleNormal="91" workbookViewId="0">
      <selection activeCell="F10" sqref="F10"/>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3">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-0.37</v>
      </c>
      <c r="D6" s="17">
        <v>-0.92</v>
      </c>
      <c r="F6" s="24">
        <v>0.48229623078251999</v>
      </c>
      <c r="G6" s="26">
        <v>0.49803921568627502</v>
      </c>
      <c r="I6" s="19" t="s">
        <v>317</v>
      </c>
      <c r="J6" s="16">
        <f>MIN(C6:C24)</f>
        <v>-1.99</v>
      </c>
      <c r="K6" s="7">
        <f>MIN(D6:D24)</f>
        <v>-2.86</v>
      </c>
    </row>
    <row r="7" spans="2:11" x14ac:dyDescent="0.25">
      <c r="B7">
        <v>2</v>
      </c>
      <c r="C7" s="8">
        <v>0.09</v>
      </c>
      <c r="D7" s="17">
        <v>-2.34</v>
      </c>
      <c r="I7" s="19" t="s">
        <v>318</v>
      </c>
      <c r="J7" s="17">
        <f>_xlfn.QUARTILE.EXC(C6:C24,1)</f>
        <v>-0.48</v>
      </c>
      <c r="K7" s="9">
        <f>_xlfn.QUARTILE.EXC(D6:D24,1)</f>
        <v>-1.1299999999999999</v>
      </c>
    </row>
    <row r="8" spans="2:11" x14ac:dyDescent="0.25">
      <c r="B8">
        <v>3</v>
      </c>
      <c r="C8" s="8">
        <v>-1.99</v>
      </c>
      <c r="D8" s="17">
        <v>0.99</v>
      </c>
      <c r="I8" s="19" t="s">
        <v>319</v>
      </c>
      <c r="J8" s="17">
        <f>MEDIAN(C6:C24)</f>
        <v>0.67</v>
      </c>
      <c r="K8" s="9">
        <f>MEDIAN(D6:D24)</f>
        <v>-0.45</v>
      </c>
    </row>
    <row r="9" spans="2:11" x14ac:dyDescent="0.25">
      <c r="B9">
        <v>4</v>
      </c>
      <c r="C9" s="8">
        <v>2.9</v>
      </c>
      <c r="D9" s="17">
        <v>2.96</v>
      </c>
      <c r="I9" s="19" t="s">
        <v>320</v>
      </c>
      <c r="J9" s="17">
        <f>_xlfn.QUARTILE.EXC(C6:C24,3)</f>
        <v>1.38</v>
      </c>
      <c r="K9" s="9">
        <f>_xlfn.QUARTILE.EXC(D6:D24,3)</f>
        <v>0.99</v>
      </c>
    </row>
    <row r="10" spans="2:11" x14ac:dyDescent="0.25">
      <c r="B10">
        <v>5</v>
      </c>
      <c r="C10" s="8">
        <v>1.43</v>
      </c>
      <c r="D10" s="17">
        <v>2.2599999999999998</v>
      </c>
      <c r="I10" s="19" t="s">
        <v>321</v>
      </c>
      <c r="J10" s="18">
        <f>MAX(C6:C24)</f>
        <v>2.9</v>
      </c>
      <c r="K10" s="11">
        <f>MAX(D6:D24)</f>
        <v>2.96</v>
      </c>
    </row>
    <row r="11" spans="2:11" x14ac:dyDescent="0.25">
      <c r="B11">
        <v>6</v>
      </c>
      <c r="C11" s="8">
        <v>1.92</v>
      </c>
      <c r="D11" s="17">
        <v>-1.1299999999999999</v>
      </c>
    </row>
    <row r="12" spans="2:11" x14ac:dyDescent="0.25">
      <c r="B12">
        <v>7</v>
      </c>
      <c r="C12" s="8">
        <v>0.98</v>
      </c>
      <c r="D12" s="17">
        <v>-0.02</v>
      </c>
      <c r="I12" s="19" t="s">
        <v>322</v>
      </c>
      <c r="J12" s="16">
        <f>J7</f>
        <v>-0.48</v>
      </c>
      <c r="K12" s="16">
        <f>K7</f>
        <v>-1.1299999999999999</v>
      </c>
    </row>
    <row r="13" spans="2:11" x14ac:dyDescent="0.25">
      <c r="B13">
        <v>8</v>
      </c>
      <c r="C13" s="8">
        <v>0.56000000000000005</v>
      </c>
      <c r="D13" s="17">
        <v>-0.56000000000000005</v>
      </c>
      <c r="I13" s="19" t="s">
        <v>323</v>
      </c>
      <c r="J13" s="17">
        <f>J8-J7</f>
        <v>1.1499999999999999</v>
      </c>
      <c r="K13" s="17">
        <f>K8-K7</f>
        <v>0.67999999999999994</v>
      </c>
    </row>
    <row r="14" spans="2:11" x14ac:dyDescent="0.25">
      <c r="B14">
        <v>9</v>
      </c>
      <c r="C14" s="8">
        <v>-0.84</v>
      </c>
      <c r="D14" s="17">
        <v>-0.92</v>
      </c>
      <c r="I14" s="19" t="s">
        <v>324</v>
      </c>
      <c r="J14" s="17">
        <f>J9-J8</f>
        <v>0.70999999999999985</v>
      </c>
      <c r="K14" s="17">
        <f>K9-K8</f>
        <v>1.44</v>
      </c>
    </row>
    <row r="15" spans="2:11" x14ac:dyDescent="0.25">
      <c r="B15">
        <v>10</v>
      </c>
      <c r="C15" s="8">
        <v>-1</v>
      </c>
      <c r="D15" s="17">
        <v>0.76</v>
      </c>
      <c r="I15" s="19" t="s">
        <v>325</v>
      </c>
      <c r="J15" s="17">
        <f>J7-J6</f>
        <v>1.51</v>
      </c>
      <c r="K15" s="17">
        <f>K7-K6</f>
        <v>1.73</v>
      </c>
    </row>
    <row r="16" spans="2:11" x14ac:dyDescent="0.25">
      <c r="B16">
        <v>11</v>
      </c>
      <c r="C16" s="8">
        <v>-1.19</v>
      </c>
      <c r="D16" s="17">
        <v>1.05</v>
      </c>
      <c r="I16" s="19" t="s">
        <v>326</v>
      </c>
      <c r="J16" s="18">
        <f>J10-J9</f>
        <v>1.52</v>
      </c>
      <c r="K16" s="18">
        <f>K10-K9</f>
        <v>1.97</v>
      </c>
    </row>
    <row r="17" spans="2:4" x14ac:dyDescent="0.25">
      <c r="B17">
        <v>12</v>
      </c>
      <c r="C17" s="8">
        <v>1.38</v>
      </c>
      <c r="D17" s="17">
        <v>-1.36</v>
      </c>
    </row>
    <row r="18" spans="2:4" x14ac:dyDescent="0.25">
      <c r="B18">
        <v>13</v>
      </c>
      <c r="C18" s="8">
        <v>0.84</v>
      </c>
      <c r="D18" s="17">
        <v>0.88</v>
      </c>
    </row>
    <row r="19" spans="2:4" x14ac:dyDescent="0.25">
      <c r="B19">
        <v>14</v>
      </c>
      <c r="C19" s="8">
        <v>0.71</v>
      </c>
      <c r="D19" s="17">
        <v>-1.5</v>
      </c>
    </row>
    <row r="20" spans="2:4" x14ac:dyDescent="0.25">
      <c r="B20">
        <v>15</v>
      </c>
      <c r="C20" s="8">
        <v>-0.48</v>
      </c>
      <c r="D20" s="17">
        <v>0.5</v>
      </c>
    </row>
    <row r="21" spans="2:4" x14ac:dyDescent="0.25">
      <c r="B21">
        <v>16</v>
      </c>
      <c r="C21" s="8">
        <v>-7.0000000000000007E-2</v>
      </c>
      <c r="D21" s="17">
        <v>-2.86</v>
      </c>
    </row>
    <row r="22" spans="2:4" x14ac:dyDescent="0.25">
      <c r="B22">
        <v>17</v>
      </c>
      <c r="C22" s="8">
        <v>0.67</v>
      </c>
      <c r="D22" s="17">
        <v>-0.65</v>
      </c>
    </row>
    <row r="23" spans="2:4" x14ac:dyDescent="0.25">
      <c r="B23">
        <v>18</v>
      </c>
      <c r="C23" s="8">
        <v>2.2200000000000002</v>
      </c>
      <c r="D23" s="17">
        <v>2.06</v>
      </c>
    </row>
    <row r="24" spans="2:4" x14ac:dyDescent="0.25">
      <c r="B24">
        <v>19</v>
      </c>
      <c r="C24" s="10">
        <v>0.83</v>
      </c>
      <c r="D24" s="18">
        <v>-0.45</v>
      </c>
    </row>
    <row r="26" spans="2:4" x14ac:dyDescent="0.25">
      <c r="B26" s="23" t="s">
        <v>314</v>
      </c>
      <c r="C26" s="19">
        <f>AVERAGE(C6:C24)</f>
        <v>0.45210526315789473</v>
      </c>
      <c r="D26" s="20">
        <f>AVERAGE(D6:D24)</f>
        <v>-6.5789473684210509E-2</v>
      </c>
    </row>
    <row r="27" spans="2:4" x14ac:dyDescent="0.25">
      <c r="B27" s="23" t="s">
        <v>329</v>
      </c>
      <c r="C27" s="19">
        <f>_xlfn.STDEV.S(C6:C24)</f>
        <v>1.2510909858882209</v>
      </c>
      <c r="D27" s="19">
        <f>_xlfn.STDEV.S(D6:D24)</f>
        <v>1.5523935490055838</v>
      </c>
    </row>
    <row r="28" spans="2:4" x14ac:dyDescent="0.25">
      <c r="B28" s="23" t="s">
        <v>330</v>
      </c>
      <c r="C28" s="19">
        <f>_xlfn.VAR.S(C6:C24)</f>
        <v>1.5652286549707606</v>
      </c>
      <c r="D28" s="19">
        <f>_xlfn.VAR.S(D6:D24)</f>
        <v>2.4099257309941517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494B0E-21FD-4625-A948-FF0E41FECDDD}">
  <dimension ref="B3:K29"/>
  <sheetViews>
    <sheetView zoomScale="95" zoomScaleNormal="95" workbookViewId="0">
      <selection activeCell="F17" sqref="F17"/>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4">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-1.31</v>
      </c>
      <c r="D6" s="16">
        <v>0.21</v>
      </c>
      <c r="F6" s="24">
        <v>0.48353576586376101</v>
      </c>
      <c r="G6" s="26">
        <v>0.63137254901960804</v>
      </c>
      <c r="I6" s="19" t="s">
        <v>317</v>
      </c>
      <c r="J6" s="16">
        <f>MIN(C6:C25)</f>
        <v>-1.63</v>
      </c>
      <c r="K6" s="7">
        <f>MIN(D6:D25)</f>
        <v>-3</v>
      </c>
    </row>
    <row r="7" spans="2:11" x14ac:dyDescent="0.25">
      <c r="B7">
        <v>2</v>
      </c>
      <c r="C7" s="8">
        <v>0.02</v>
      </c>
      <c r="D7" s="17">
        <v>-3</v>
      </c>
      <c r="I7" s="19" t="s">
        <v>318</v>
      </c>
      <c r="J7" s="17">
        <f>_xlfn.QUARTILE.EXC(C6:C25,1)</f>
        <v>-0.90500000000000003</v>
      </c>
      <c r="K7" s="9">
        <f>_xlfn.QUARTILE.EXC(D6:D25,1)</f>
        <v>-1.46</v>
      </c>
    </row>
    <row r="8" spans="2:11" x14ac:dyDescent="0.25">
      <c r="B8">
        <v>3</v>
      </c>
      <c r="C8" s="8">
        <v>-1.01</v>
      </c>
      <c r="D8" s="17">
        <v>0.13</v>
      </c>
      <c r="I8" s="19" t="s">
        <v>319</v>
      </c>
      <c r="J8" s="17">
        <f>MEDIAN(C6:C25)</f>
        <v>3.5000000000000003E-2</v>
      </c>
      <c r="K8" s="9">
        <f>MEDIAN(D6:D25)</f>
        <v>-0.10500000000000001</v>
      </c>
    </row>
    <row r="9" spans="2:11" x14ac:dyDescent="0.25">
      <c r="B9">
        <v>4</v>
      </c>
      <c r="C9" s="8">
        <v>1.27</v>
      </c>
      <c r="D9" s="17">
        <v>-1.31</v>
      </c>
      <c r="I9" s="19" t="s">
        <v>320</v>
      </c>
      <c r="J9" s="17">
        <f>_xlfn.QUARTILE.EXC(C6:C25,3)</f>
        <v>0.74</v>
      </c>
      <c r="K9" s="9">
        <f>_xlfn.QUARTILE.EXC(D6:D25,3)</f>
        <v>0.67999999999999994</v>
      </c>
    </row>
    <row r="10" spans="2:11" x14ac:dyDescent="0.25">
      <c r="B10">
        <v>5</v>
      </c>
      <c r="C10" s="8">
        <v>0.11</v>
      </c>
      <c r="D10" s="17">
        <v>-2.11</v>
      </c>
      <c r="I10" s="19" t="s">
        <v>321</v>
      </c>
      <c r="J10" s="18">
        <f>MAX(C6:C25)</f>
        <v>1.31</v>
      </c>
      <c r="K10" s="11">
        <f>MAX(D6:D25)</f>
        <v>2.1800000000000002</v>
      </c>
    </row>
    <row r="11" spans="2:11" x14ac:dyDescent="0.25">
      <c r="B11">
        <v>6</v>
      </c>
      <c r="C11" s="8">
        <v>1.03</v>
      </c>
      <c r="D11" s="17">
        <v>0.37</v>
      </c>
    </row>
    <row r="12" spans="2:11" x14ac:dyDescent="0.25">
      <c r="B12">
        <v>7</v>
      </c>
      <c r="C12" s="8">
        <v>0.05</v>
      </c>
      <c r="D12" s="17">
        <v>1.5</v>
      </c>
      <c r="I12" s="19" t="s">
        <v>322</v>
      </c>
      <c r="J12" s="16">
        <f>J7</f>
        <v>-0.90500000000000003</v>
      </c>
      <c r="K12" s="16">
        <f>K7</f>
        <v>-1.46</v>
      </c>
    </row>
    <row r="13" spans="2:11" x14ac:dyDescent="0.25">
      <c r="B13">
        <v>8</v>
      </c>
      <c r="C13" s="8">
        <v>-0.27</v>
      </c>
      <c r="D13" s="17">
        <v>2.1800000000000002</v>
      </c>
      <c r="I13" s="19" t="s">
        <v>323</v>
      </c>
      <c r="J13" s="17">
        <f>J8-J7</f>
        <v>0.94000000000000006</v>
      </c>
      <c r="K13" s="17">
        <f>K8-K7</f>
        <v>1.355</v>
      </c>
    </row>
    <row r="14" spans="2:11" x14ac:dyDescent="0.25">
      <c r="B14">
        <v>9</v>
      </c>
      <c r="C14" s="8">
        <v>-0.01</v>
      </c>
      <c r="D14" s="17">
        <v>1.8</v>
      </c>
      <c r="I14" s="19" t="s">
        <v>324</v>
      </c>
      <c r="J14" s="17">
        <f>J9-J8</f>
        <v>0.70499999999999996</v>
      </c>
      <c r="K14" s="17">
        <f>K9-K8</f>
        <v>0.78499999999999992</v>
      </c>
    </row>
    <row r="15" spans="2:11" x14ac:dyDescent="0.25">
      <c r="B15">
        <v>10</v>
      </c>
      <c r="C15" s="8">
        <v>0.62</v>
      </c>
      <c r="D15" s="17">
        <v>-0.48</v>
      </c>
      <c r="I15" s="19" t="s">
        <v>325</v>
      </c>
      <c r="J15" s="17">
        <f>J7-J6</f>
        <v>0.72499999999999987</v>
      </c>
      <c r="K15" s="17">
        <f>K7-K6</f>
        <v>1.54</v>
      </c>
    </row>
    <row r="16" spans="2:11" x14ac:dyDescent="0.25">
      <c r="B16">
        <v>11</v>
      </c>
      <c r="C16" s="8">
        <v>1.22</v>
      </c>
      <c r="D16" s="17">
        <v>0.71</v>
      </c>
      <c r="I16" s="19" t="s">
        <v>326</v>
      </c>
      <c r="J16" s="18">
        <f>J10-J9</f>
        <v>0.57000000000000006</v>
      </c>
      <c r="K16" s="18">
        <f>K10-K9</f>
        <v>1.5000000000000002</v>
      </c>
    </row>
    <row r="17" spans="2:4" x14ac:dyDescent="0.25">
      <c r="B17">
        <v>12</v>
      </c>
      <c r="C17" s="8">
        <v>-1.21</v>
      </c>
      <c r="D17" s="17">
        <v>0.04</v>
      </c>
    </row>
    <row r="18" spans="2:4" x14ac:dyDescent="0.25">
      <c r="B18">
        <v>13</v>
      </c>
      <c r="C18" s="8">
        <v>0.3</v>
      </c>
      <c r="D18" s="17">
        <v>-1.51</v>
      </c>
    </row>
    <row r="19" spans="2:4" x14ac:dyDescent="0.25">
      <c r="B19">
        <v>14</v>
      </c>
      <c r="C19" s="8">
        <v>-0.08</v>
      </c>
      <c r="D19" s="17">
        <v>-2.0299999999999998</v>
      </c>
    </row>
    <row r="20" spans="2:4" x14ac:dyDescent="0.25">
      <c r="B20">
        <v>15</v>
      </c>
      <c r="C20" s="8">
        <v>-0.59</v>
      </c>
      <c r="D20" s="17">
        <v>-1.1000000000000001</v>
      </c>
    </row>
    <row r="21" spans="2:4" x14ac:dyDescent="0.25">
      <c r="B21">
        <v>16</v>
      </c>
      <c r="C21" s="8">
        <v>0.41</v>
      </c>
      <c r="D21" s="17">
        <v>-0.25</v>
      </c>
    </row>
    <row r="22" spans="2:4" x14ac:dyDescent="0.25">
      <c r="B22">
        <v>17</v>
      </c>
      <c r="C22" s="8">
        <v>-1.31</v>
      </c>
      <c r="D22" s="17">
        <v>-1.31</v>
      </c>
    </row>
    <row r="23" spans="2:4" x14ac:dyDescent="0.25">
      <c r="B23">
        <v>18</v>
      </c>
      <c r="C23" s="8">
        <v>1.31</v>
      </c>
      <c r="D23" s="17">
        <v>0.59</v>
      </c>
    </row>
    <row r="24" spans="2:4" x14ac:dyDescent="0.25">
      <c r="B24">
        <v>19</v>
      </c>
      <c r="C24" s="8">
        <v>-1.63</v>
      </c>
      <c r="D24" s="17">
        <v>-2.25</v>
      </c>
    </row>
    <row r="25" spans="2:4" x14ac:dyDescent="0.25">
      <c r="B25">
        <v>20</v>
      </c>
      <c r="C25" s="10">
        <v>0.78</v>
      </c>
      <c r="D25" s="18">
        <v>0.86</v>
      </c>
    </row>
    <row r="27" spans="2:4" x14ac:dyDescent="0.25">
      <c r="B27" s="23" t="s">
        <v>314</v>
      </c>
      <c r="C27" s="19">
        <f>AVERAGE(C6:C25)</f>
        <v>-1.499999999999998E-2</v>
      </c>
      <c r="D27" s="20">
        <f>AVERAGE(D6:D25)</f>
        <v>-0.34799999999999998</v>
      </c>
    </row>
    <row r="28" spans="2:4" x14ac:dyDescent="0.25">
      <c r="B28" s="23" t="s">
        <v>329</v>
      </c>
      <c r="C28" s="19">
        <f>_xlfn.STDEV.S(C6:C25)</f>
        <v>0.92168324276836022</v>
      </c>
      <c r="D28" s="19">
        <f>_xlfn.STDEV.S(D6:D25)</f>
        <v>1.4411676552456749</v>
      </c>
    </row>
    <row r="29" spans="2:4" x14ac:dyDescent="0.25">
      <c r="B29" s="23" t="s">
        <v>330</v>
      </c>
      <c r="C29" s="19">
        <f>_xlfn.VAR.S(C6:C25)</f>
        <v>0.84950000000000014</v>
      </c>
      <c r="D29" s="19">
        <f>_xlfn.VAR.S(D6:D25)</f>
        <v>2.0769642105263166</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70FA3A-D75A-4240-86EC-DBD6B5E548B5}">
  <dimension ref="B3:K29"/>
  <sheetViews>
    <sheetView zoomScale="87" zoomScaleNormal="87" workbookViewId="0">
      <selection activeCell="F15" sqref="F15"/>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5">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-1.4</v>
      </c>
      <c r="D6" s="16">
        <v>1.21</v>
      </c>
      <c r="F6" s="24">
        <v>0.38884243329877899</v>
      </c>
      <c r="G6" s="26">
        <v>0.54117647058823504</v>
      </c>
      <c r="I6" s="19" t="s">
        <v>317</v>
      </c>
      <c r="J6" s="16">
        <f>MIN(C6:C25)</f>
        <v>-3</v>
      </c>
      <c r="K6" s="7">
        <f>MIN(D6:D25)</f>
        <v>-2.75</v>
      </c>
    </row>
    <row r="7" spans="2:11" x14ac:dyDescent="0.25">
      <c r="B7">
        <v>2</v>
      </c>
      <c r="C7" s="8">
        <v>-0.83</v>
      </c>
      <c r="D7" s="17">
        <v>-2.75</v>
      </c>
      <c r="I7" s="19" t="s">
        <v>318</v>
      </c>
      <c r="J7" s="17">
        <f>_xlfn.QUARTILE.EXC(C6:C25,1)</f>
        <v>-1.5049999999999999</v>
      </c>
      <c r="K7" s="9">
        <f>_xlfn.QUARTILE.EXC(D6:D25,1)</f>
        <v>-0.61250000000000004</v>
      </c>
    </row>
    <row r="8" spans="2:11" x14ac:dyDescent="0.25">
      <c r="B8">
        <v>3</v>
      </c>
      <c r="C8" s="8">
        <v>-3</v>
      </c>
      <c r="D8" s="17">
        <v>-0.98</v>
      </c>
      <c r="I8" s="19" t="s">
        <v>319</v>
      </c>
      <c r="J8" s="17">
        <f>MEDIAN(C6:C25)</f>
        <v>-0.94</v>
      </c>
      <c r="K8" s="9">
        <f>MEDIAN(D6:D25)</f>
        <v>0.495</v>
      </c>
    </row>
    <row r="9" spans="2:11" x14ac:dyDescent="0.25">
      <c r="B9">
        <v>4</v>
      </c>
      <c r="C9" s="8">
        <v>0.69</v>
      </c>
      <c r="D9" s="17">
        <v>2.81</v>
      </c>
      <c r="I9" s="19" t="s">
        <v>320</v>
      </c>
      <c r="J9" s="17">
        <f>_xlfn.QUARTILE.EXC(C6:C25,3)</f>
        <v>0.15500000000000003</v>
      </c>
      <c r="K9" s="9">
        <f>_xlfn.QUARTILE.EXC(D6:D25,3)</f>
        <v>1.2475000000000001</v>
      </c>
    </row>
    <row r="10" spans="2:11" x14ac:dyDescent="0.25">
      <c r="B10">
        <v>5</v>
      </c>
      <c r="C10" s="8">
        <v>-2.11</v>
      </c>
      <c r="D10" s="17">
        <v>-0.13</v>
      </c>
      <c r="I10" s="19" t="s">
        <v>321</v>
      </c>
      <c r="J10" s="18">
        <f>MAX(C6:C25)</f>
        <v>1.79</v>
      </c>
      <c r="K10" s="11">
        <f>MAX(D6:D25)</f>
        <v>3</v>
      </c>
    </row>
    <row r="11" spans="2:11" x14ac:dyDescent="0.25">
      <c r="B11">
        <v>6</v>
      </c>
      <c r="C11" s="8">
        <v>1.79</v>
      </c>
      <c r="D11" s="17">
        <v>2.4</v>
      </c>
    </row>
    <row r="12" spans="2:11" x14ac:dyDescent="0.25">
      <c r="B12">
        <v>7</v>
      </c>
      <c r="C12" s="8">
        <v>-1.08</v>
      </c>
      <c r="D12" s="17">
        <v>-0.09</v>
      </c>
      <c r="I12" s="19" t="s">
        <v>322</v>
      </c>
      <c r="J12" s="16">
        <f>J7</f>
        <v>-1.5049999999999999</v>
      </c>
      <c r="K12" s="16">
        <f>K7</f>
        <v>-0.61250000000000004</v>
      </c>
    </row>
    <row r="13" spans="2:11" x14ac:dyDescent="0.25">
      <c r="B13">
        <v>8</v>
      </c>
      <c r="C13" s="8">
        <v>0.56000000000000005</v>
      </c>
      <c r="D13" s="17">
        <v>-0.59</v>
      </c>
      <c r="I13" s="19" t="s">
        <v>323</v>
      </c>
      <c r="J13" s="17">
        <f>J8-J7</f>
        <v>0.56499999999999995</v>
      </c>
      <c r="K13" s="17">
        <f>K8-K7</f>
        <v>1.1074999999999999</v>
      </c>
    </row>
    <row r="14" spans="2:11" x14ac:dyDescent="0.25">
      <c r="B14">
        <v>9</v>
      </c>
      <c r="C14" s="8">
        <v>-0.79</v>
      </c>
      <c r="D14" s="17">
        <v>1.47</v>
      </c>
      <c r="I14" s="19" t="s">
        <v>324</v>
      </c>
      <c r="J14" s="17">
        <f>J9-J8</f>
        <v>1.095</v>
      </c>
      <c r="K14" s="17">
        <f>K9-K8</f>
        <v>0.75250000000000006</v>
      </c>
    </row>
    <row r="15" spans="2:11" x14ac:dyDescent="0.25">
      <c r="B15">
        <v>10</v>
      </c>
      <c r="C15" s="8">
        <v>-0.85</v>
      </c>
      <c r="D15" s="17">
        <v>-1.18</v>
      </c>
      <c r="I15" s="19" t="s">
        <v>325</v>
      </c>
      <c r="J15" s="17">
        <f>J7-J6</f>
        <v>1.4950000000000001</v>
      </c>
      <c r="K15" s="17">
        <f>K7-K6</f>
        <v>2.1375000000000002</v>
      </c>
    </row>
    <row r="16" spans="2:11" x14ac:dyDescent="0.25">
      <c r="B16">
        <v>11</v>
      </c>
      <c r="C16" s="8">
        <v>1.44</v>
      </c>
      <c r="D16" s="17">
        <v>0.84</v>
      </c>
      <c r="I16" s="19" t="s">
        <v>326</v>
      </c>
      <c r="J16" s="18">
        <f>J10-J9</f>
        <v>1.635</v>
      </c>
      <c r="K16" s="18">
        <f>K10-K9</f>
        <v>1.7524999999999999</v>
      </c>
    </row>
    <row r="17" spans="2:4" x14ac:dyDescent="0.25">
      <c r="B17">
        <v>12</v>
      </c>
      <c r="C17" s="8">
        <v>-2.61</v>
      </c>
      <c r="D17" s="17">
        <v>0.46</v>
      </c>
    </row>
    <row r="18" spans="2:4" x14ac:dyDescent="0.25">
      <c r="B18">
        <v>13</v>
      </c>
      <c r="C18" s="8">
        <v>-0.94</v>
      </c>
      <c r="D18" s="17">
        <v>0.53</v>
      </c>
    </row>
    <row r="19" spans="2:4" x14ac:dyDescent="0.25">
      <c r="B19">
        <v>14</v>
      </c>
      <c r="C19" s="8">
        <v>-1.54</v>
      </c>
      <c r="D19" s="17">
        <v>1.26</v>
      </c>
    </row>
    <row r="20" spans="2:4" x14ac:dyDescent="0.25">
      <c r="B20">
        <v>15</v>
      </c>
      <c r="C20" s="8">
        <v>-0.94</v>
      </c>
      <c r="D20" s="17">
        <v>-0.24</v>
      </c>
    </row>
    <row r="21" spans="2:4" x14ac:dyDescent="0.25">
      <c r="B21">
        <v>16</v>
      </c>
      <c r="C21" s="8">
        <v>0.47</v>
      </c>
      <c r="D21" s="17">
        <v>-0.62</v>
      </c>
    </row>
    <row r="22" spans="2:4" x14ac:dyDescent="0.25">
      <c r="B22">
        <v>17</v>
      </c>
      <c r="C22" s="8">
        <v>-2.87</v>
      </c>
      <c r="D22" s="17">
        <v>3</v>
      </c>
    </row>
    <row r="23" spans="2:4" x14ac:dyDescent="0.25">
      <c r="B23">
        <v>18</v>
      </c>
      <c r="C23" s="8">
        <v>-1.1299999999999999</v>
      </c>
      <c r="D23" s="17">
        <v>-2.16</v>
      </c>
    </row>
    <row r="24" spans="2:4" x14ac:dyDescent="0.25">
      <c r="B24">
        <v>19</v>
      </c>
      <c r="C24" s="8">
        <v>-0.83</v>
      </c>
      <c r="D24" s="17">
        <v>0.99</v>
      </c>
    </row>
    <row r="25" spans="2:4" x14ac:dyDescent="0.25">
      <c r="B25">
        <v>20</v>
      </c>
      <c r="C25" s="10">
        <v>-1.01</v>
      </c>
      <c r="D25" s="18">
        <v>0.87</v>
      </c>
    </row>
    <row r="27" spans="2:4" x14ac:dyDescent="0.25">
      <c r="B27" s="23" t="s">
        <v>314</v>
      </c>
      <c r="C27" s="19">
        <f>AVERAGE(C6:C25)</f>
        <v>-0.84899999999999987</v>
      </c>
      <c r="D27" s="20">
        <f>AVERAGE(D6:D25)</f>
        <v>0.35500000000000004</v>
      </c>
    </row>
    <row r="28" spans="2:4" x14ac:dyDescent="0.25">
      <c r="B28" s="23" t="s">
        <v>329</v>
      </c>
      <c r="C28" s="19">
        <f>_xlfn.STDEV.S(C6:C25)</f>
        <v>1.311085929979219</v>
      </c>
      <c r="D28" s="19">
        <f>_xlfn.STDEV.S(D6:D25)</f>
        <v>1.5162158574278892</v>
      </c>
    </row>
    <row r="29" spans="2:4" x14ac:dyDescent="0.25">
      <c r="B29" s="23" t="s">
        <v>330</v>
      </c>
      <c r="C29" s="19">
        <f>_xlfn.VAR.S(C6:C25)</f>
        <v>1.7189463157894735</v>
      </c>
      <c r="D29" s="19">
        <f>_xlfn.VAR.S(D6:D25)</f>
        <v>2.2989105263157894</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4AA29C-8502-4E31-95E7-B92F2C82AECA}">
  <dimension ref="B3:K29"/>
  <sheetViews>
    <sheetView topLeftCell="A3" zoomScale="91" zoomScaleNormal="91" workbookViewId="0">
      <selection activeCell="P17" sqref="P17"/>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6">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-1.39</v>
      </c>
      <c r="D6" s="16">
        <v>1.58</v>
      </c>
      <c r="F6" s="24">
        <v>0.66202641155362796</v>
      </c>
      <c r="G6" s="26">
        <v>0.77647058823529402</v>
      </c>
      <c r="I6" s="19" t="s">
        <v>317</v>
      </c>
      <c r="J6" s="16">
        <f>MIN(C6:C25)</f>
        <v>-2.59</v>
      </c>
      <c r="K6" s="7">
        <f>MIN(D6:D25)</f>
        <v>-2.37</v>
      </c>
    </row>
    <row r="7" spans="2:11" x14ac:dyDescent="0.25">
      <c r="B7">
        <v>2</v>
      </c>
      <c r="C7" s="8">
        <v>-1.08</v>
      </c>
      <c r="D7" s="17">
        <v>0.09</v>
      </c>
      <c r="I7" s="19" t="s">
        <v>318</v>
      </c>
      <c r="J7" s="17">
        <f>_xlfn.QUARTILE.EXC(C6:C25,1)</f>
        <v>-1.7225000000000001</v>
      </c>
      <c r="K7" s="9">
        <f>_xlfn.QUARTILE.EXC(D6:D25,1)</f>
        <v>-0.11249999999999999</v>
      </c>
    </row>
    <row r="8" spans="2:11" x14ac:dyDescent="0.25">
      <c r="B8">
        <v>3</v>
      </c>
      <c r="C8" s="8">
        <v>3</v>
      </c>
      <c r="D8" s="17">
        <v>3</v>
      </c>
      <c r="I8" s="19" t="s">
        <v>319</v>
      </c>
      <c r="J8" s="17">
        <f>MEDIAN(C6:C25)</f>
        <v>-0.64</v>
      </c>
      <c r="K8" s="9">
        <f>MEDIAN(D6:D25)</f>
        <v>0.89500000000000002</v>
      </c>
    </row>
    <row r="9" spans="2:11" x14ac:dyDescent="0.25">
      <c r="B9">
        <v>4</v>
      </c>
      <c r="C9" s="8">
        <v>3</v>
      </c>
      <c r="D9" s="17">
        <v>2.96</v>
      </c>
      <c r="I9" s="19" t="s">
        <v>320</v>
      </c>
      <c r="J9" s="17">
        <f>_xlfn.QUARTILE.EXC(C6:C25,3)</f>
        <v>0.91249999999999998</v>
      </c>
      <c r="K9" s="9">
        <f>_xlfn.QUARTILE.EXC(D6:D25,3)</f>
        <v>1.5475000000000001</v>
      </c>
    </row>
    <row r="10" spans="2:11" x14ac:dyDescent="0.25">
      <c r="B10">
        <v>5</v>
      </c>
      <c r="C10" s="8">
        <v>0.62</v>
      </c>
      <c r="D10" s="17">
        <v>0.79</v>
      </c>
      <c r="I10" s="19" t="s">
        <v>321</v>
      </c>
      <c r="J10" s="18">
        <f>MAX(C6:C25)</f>
        <v>3</v>
      </c>
      <c r="K10" s="11">
        <f>MAX(D6:D25)</f>
        <v>3</v>
      </c>
    </row>
    <row r="11" spans="2:11" x14ac:dyDescent="0.25">
      <c r="B11">
        <v>6</v>
      </c>
      <c r="C11" s="8">
        <v>-0.36</v>
      </c>
      <c r="D11" s="17">
        <v>-2.37</v>
      </c>
    </row>
    <row r="12" spans="2:11" x14ac:dyDescent="0.25">
      <c r="B12">
        <v>7</v>
      </c>
      <c r="C12" s="8">
        <v>-1.81</v>
      </c>
      <c r="D12" s="17">
        <v>-0.96</v>
      </c>
      <c r="I12" s="19" t="s">
        <v>322</v>
      </c>
      <c r="J12" s="16">
        <f>J7</f>
        <v>-1.7225000000000001</v>
      </c>
      <c r="K12" s="16">
        <f>K7</f>
        <v>-0.11249999999999999</v>
      </c>
    </row>
    <row r="13" spans="2:11" x14ac:dyDescent="0.25">
      <c r="B13">
        <v>8</v>
      </c>
      <c r="C13" s="8">
        <v>-2.59</v>
      </c>
      <c r="D13" s="17">
        <v>1.45</v>
      </c>
      <c r="I13" s="19" t="s">
        <v>323</v>
      </c>
      <c r="J13" s="17">
        <f>J8-J7</f>
        <v>1.0825</v>
      </c>
      <c r="K13" s="17">
        <f>K8-K7</f>
        <v>1.0075000000000001</v>
      </c>
    </row>
    <row r="14" spans="2:11" x14ac:dyDescent="0.25">
      <c r="B14">
        <v>9</v>
      </c>
      <c r="C14" s="8">
        <v>1.01</v>
      </c>
      <c r="D14" s="17">
        <v>1.01</v>
      </c>
      <c r="I14" s="19" t="s">
        <v>324</v>
      </c>
      <c r="J14" s="17">
        <f>J9-J8</f>
        <v>1.5525</v>
      </c>
      <c r="K14" s="17">
        <f>K9-K8</f>
        <v>0.65250000000000008</v>
      </c>
    </row>
    <row r="15" spans="2:11" x14ac:dyDescent="0.25">
      <c r="B15">
        <v>10</v>
      </c>
      <c r="C15" s="8">
        <v>1.3</v>
      </c>
      <c r="D15" s="17">
        <v>3</v>
      </c>
      <c r="I15" s="19" t="s">
        <v>325</v>
      </c>
      <c r="J15" s="17">
        <f>J7-J6</f>
        <v>0.86749999999999972</v>
      </c>
      <c r="K15" s="17">
        <f>K7-K6</f>
        <v>2.2575000000000003</v>
      </c>
    </row>
    <row r="16" spans="2:11" x14ac:dyDescent="0.25">
      <c r="B16">
        <v>11</v>
      </c>
      <c r="C16" s="8">
        <v>-2.0299999999999998</v>
      </c>
      <c r="D16" s="17">
        <v>0.36</v>
      </c>
      <c r="I16" s="19" t="s">
        <v>326</v>
      </c>
      <c r="J16" s="18">
        <f>J10-J9</f>
        <v>2.0874999999999999</v>
      </c>
      <c r="K16" s="18">
        <f>K10-K9</f>
        <v>1.4524999999999999</v>
      </c>
    </row>
    <row r="17" spans="2:4" x14ac:dyDescent="0.25">
      <c r="B17">
        <v>12</v>
      </c>
      <c r="C17" s="8">
        <v>-1.58</v>
      </c>
      <c r="D17" s="17">
        <v>0.92</v>
      </c>
    </row>
    <row r="18" spans="2:4" x14ac:dyDescent="0.25">
      <c r="B18">
        <v>13</v>
      </c>
      <c r="C18" s="8">
        <v>1.1000000000000001</v>
      </c>
      <c r="D18" s="17">
        <v>-0.18</v>
      </c>
    </row>
    <row r="19" spans="2:4" x14ac:dyDescent="0.25">
      <c r="B19">
        <v>14</v>
      </c>
      <c r="C19" s="8">
        <v>-0.93</v>
      </c>
      <c r="D19" s="17">
        <v>1.29</v>
      </c>
    </row>
    <row r="20" spans="2:4" x14ac:dyDescent="0.25">
      <c r="B20">
        <v>15</v>
      </c>
      <c r="C20" s="8">
        <v>0.27</v>
      </c>
      <c r="D20" s="17">
        <v>-0.62</v>
      </c>
    </row>
    <row r="21" spans="2:4" x14ac:dyDescent="0.25">
      <c r="B21">
        <v>16</v>
      </c>
      <c r="C21" s="8">
        <v>-1.77</v>
      </c>
      <c r="D21" s="17">
        <v>0.97</v>
      </c>
    </row>
    <row r="22" spans="2:4" x14ac:dyDescent="0.25">
      <c r="B22">
        <v>17</v>
      </c>
      <c r="C22" s="8">
        <v>-0.92</v>
      </c>
      <c r="D22" s="17">
        <v>-1.08</v>
      </c>
    </row>
    <row r="23" spans="2:4" x14ac:dyDescent="0.25">
      <c r="B23">
        <v>18</v>
      </c>
      <c r="C23" s="8">
        <v>0.27</v>
      </c>
      <c r="D23" s="17">
        <v>0.87</v>
      </c>
    </row>
    <row r="24" spans="2:4" x14ac:dyDescent="0.25">
      <c r="B24">
        <v>19</v>
      </c>
      <c r="C24" s="8">
        <v>0.34</v>
      </c>
      <c r="D24" s="17">
        <v>0.6</v>
      </c>
    </row>
    <row r="25" spans="2:4" x14ac:dyDescent="0.25">
      <c r="B25">
        <v>20</v>
      </c>
      <c r="C25" s="10">
        <v>-2.19</v>
      </c>
      <c r="D25" s="18">
        <v>2.0699999999999998</v>
      </c>
    </row>
    <row r="27" spans="2:4" x14ac:dyDescent="0.25">
      <c r="B27" s="23" t="s">
        <v>314</v>
      </c>
      <c r="C27" s="19">
        <f>AVERAGE(C6:C25)</f>
        <v>-0.28699999999999998</v>
      </c>
      <c r="D27" s="20">
        <f>AVERAGE(D6:D25)</f>
        <v>0.78750000000000009</v>
      </c>
    </row>
    <row r="28" spans="2:4" x14ac:dyDescent="0.25">
      <c r="B28" s="23" t="s">
        <v>329</v>
      </c>
      <c r="C28" s="19">
        <f>_xlfn.STDEV.S(C6:C25)</f>
        <v>1.6285030258685913</v>
      </c>
      <c r="D28" s="19">
        <f>_xlfn.STDEV.S(D6:D25)</f>
        <v>1.408884870721298</v>
      </c>
    </row>
    <row r="29" spans="2:4" x14ac:dyDescent="0.25">
      <c r="B29" s="23" t="s">
        <v>330</v>
      </c>
      <c r="C29" s="19">
        <f>_xlfn.VAR.S(C6:C25)</f>
        <v>2.6520221052631578</v>
      </c>
      <c r="D29" s="19">
        <f>_xlfn.VAR.S(D6:D25)</f>
        <v>1.9849565789473687</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7B6D91-6DFA-4F87-9219-192F99F7E684}">
  <dimension ref="B3:K29"/>
  <sheetViews>
    <sheetView topLeftCell="A3" zoomScale="84" zoomScaleNormal="55" workbookViewId="0">
      <selection activeCell="F12" sqref="F12"/>
    </sheetView>
  </sheetViews>
  <sheetFormatPr defaultRowHeight="15" x14ac:dyDescent="0.25"/>
  <cols>
    <col min="2" max="2" width="36.28515625" customWidth="1"/>
    <col min="3" max="3" width="13.28515625" customWidth="1"/>
    <col min="4" max="4" width="13.85546875" customWidth="1"/>
    <col min="6" max="6" width="13.42578125" customWidth="1"/>
    <col min="7" max="7" width="13.140625" customWidth="1"/>
    <col min="8" max="8" width="4.85546875" customWidth="1"/>
    <col min="9" max="9" width="16.140625" customWidth="1"/>
    <col min="10" max="11" width="13.5703125" customWidth="1"/>
  </cols>
  <sheetData>
    <row r="3" spans="2:11" ht="226.5" customHeight="1" x14ac:dyDescent="0.25">
      <c r="B3" s="12" t="e" vm="7">
        <v>#VALUE!</v>
      </c>
    </row>
    <row r="4" spans="2:11" x14ac:dyDescent="0.25">
      <c r="F4" s="25" t="s">
        <v>327</v>
      </c>
      <c r="G4" s="25" t="s">
        <v>328</v>
      </c>
    </row>
    <row r="5" spans="2:11" x14ac:dyDescent="0.25">
      <c r="C5" s="15" t="s">
        <v>313</v>
      </c>
      <c r="D5" s="22" t="s">
        <v>336</v>
      </c>
      <c r="F5" s="13" t="s">
        <v>315</v>
      </c>
      <c r="G5" s="5" t="s">
        <v>316</v>
      </c>
      <c r="J5" s="21" t="s">
        <v>313</v>
      </c>
      <c r="K5" s="14" t="s">
        <v>336</v>
      </c>
    </row>
    <row r="6" spans="2:11" x14ac:dyDescent="0.25">
      <c r="B6">
        <v>1</v>
      </c>
      <c r="C6" s="6">
        <v>0.23</v>
      </c>
      <c r="D6" s="16">
        <v>-1.7</v>
      </c>
      <c r="F6" s="24">
        <v>0.52545257017117797</v>
      </c>
      <c r="G6" s="26">
        <v>0.68235294117647105</v>
      </c>
      <c r="I6" s="19" t="s">
        <v>317</v>
      </c>
      <c r="J6" s="16">
        <f>MIN(C6:C25)</f>
        <v>-1.34</v>
      </c>
      <c r="K6" s="7">
        <f>MIN(D6:D25)</f>
        <v>-2.21</v>
      </c>
    </row>
    <row r="7" spans="2:11" x14ac:dyDescent="0.25">
      <c r="B7">
        <v>2</v>
      </c>
      <c r="C7" s="8">
        <v>0.98</v>
      </c>
      <c r="D7" s="17">
        <v>1.08</v>
      </c>
      <c r="I7" s="19" t="s">
        <v>318</v>
      </c>
      <c r="J7" s="17">
        <f>_xlfn.QUARTILE.EXC(C6:C25,1)</f>
        <v>0.11750000000000001</v>
      </c>
      <c r="K7" s="9">
        <f>_xlfn.QUARTILE.EXC(D6:D25,1)</f>
        <v>-1.0250000000000001</v>
      </c>
    </row>
    <row r="8" spans="2:11" x14ac:dyDescent="0.25">
      <c r="B8">
        <v>3</v>
      </c>
      <c r="C8" s="8">
        <v>1.96</v>
      </c>
      <c r="D8" s="17">
        <v>-0.86</v>
      </c>
      <c r="I8" s="19" t="s">
        <v>319</v>
      </c>
      <c r="J8" s="17">
        <f>MEDIAN(C6:C25)</f>
        <v>1.085</v>
      </c>
      <c r="K8" s="9">
        <f>MEDIAN(D6:D25)</f>
        <v>-0.10500000000000001</v>
      </c>
    </row>
    <row r="9" spans="2:11" x14ac:dyDescent="0.25">
      <c r="B9">
        <v>4</v>
      </c>
      <c r="C9" s="8">
        <v>3</v>
      </c>
      <c r="D9" s="17">
        <v>2.73</v>
      </c>
      <c r="I9" s="19" t="s">
        <v>320</v>
      </c>
      <c r="J9" s="17">
        <f>_xlfn.QUARTILE.EXC(C6:C25,3)</f>
        <v>1.4450000000000001</v>
      </c>
      <c r="K9" s="9">
        <f>_xlfn.QUARTILE.EXC(D6:D25,3)</f>
        <v>0.66749999999999998</v>
      </c>
    </row>
    <row r="10" spans="2:11" x14ac:dyDescent="0.25">
      <c r="B10">
        <v>5</v>
      </c>
      <c r="C10" s="8">
        <v>-0.06</v>
      </c>
      <c r="D10" s="17">
        <v>-1.53</v>
      </c>
      <c r="I10" s="19" t="s">
        <v>321</v>
      </c>
      <c r="J10" s="18">
        <f>MAX(C6:C25)</f>
        <v>3</v>
      </c>
      <c r="K10" s="11">
        <f>MAX(D6:D25)</f>
        <v>2.73</v>
      </c>
    </row>
    <row r="11" spans="2:11" x14ac:dyDescent="0.25">
      <c r="B11">
        <v>6</v>
      </c>
      <c r="C11" s="8">
        <v>1.1000000000000001</v>
      </c>
      <c r="D11" s="17">
        <v>-0.38</v>
      </c>
    </row>
    <row r="12" spans="2:11" x14ac:dyDescent="0.25">
      <c r="B12">
        <v>7</v>
      </c>
      <c r="C12" s="8">
        <v>-1.34</v>
      </c>
      <c r="D12" s="17">
        <v>1.36</v>
      </c>
      <c r="I12" s="19" t="s">
        <v>322</v>
      </c>
      <c r="J12" s="16">
        <f>J7</f>
        <v>0.11750000000000001</v>
      </c>
      <c r="K12" s="16">
        <f>K7</f>
        <v>-1.0250000000000001</v>
      </c>
    </row>
    <row r="13" spans="2:11" x14ac:dyDescent="0.25">
      <c r="B13">
        <v>8</v>
      </c>
      <c r="C13" s="8">
        <v>0.23</v>
      </c>
      <c r="D13" s="17">
        <v>-1.08</v>
      </c>
      <c r="I13" s="19" t="s">
        <v>323</v>
      </c>
      <c r="J13" s="17">
        <f>J8-J7</f>
        <v>0.96749999999999992</v>
      </c>
      <c r="K13" s="17">
        <f>K8-K7</f>
        <v>0.92000000000000015</v>
      </c>
    </row>
    <row r="14" spans="2:11" x14ac:dyDescent="0.25">
      <c r="B14">
        <v>9</v>
      </c>
      <c r="C14" s="8">
        <v>1.2</v>
      </c>
      <c r="D14" s="17">
        <v>-0.17</v>
      </c>
      <c r="I14" s="19" t="s">
        <v>324</v>
      </c>
      <c r="J14" s="17">
        <f>J9-J8</f>
        <v>0.3600000000000001</v>
      </c>
      <c r="K14" s="17">
        <f>K9-K8</f>
        <v>0.77249999999999996</v>
      </c>
    </row>
    <row r="15" spans="2:11" x14ac:dyDescent="0.25">
      <c r="B15">
        <v>10</v>
      </c>
      <c r="C15" s="8">
        <v>-0.02</v>
      </c>
      <c r="D15" s="17">
        <v>-0.04</v>
      </c>
      <c r="I15" s="19" t="s">
        <v>325</v>
      </c>
      <c r="J15" s="17">
        <f>J7-J6</f>
        <v>1.4575</v>
      </c>
      <c r="K15" s="17">
        <f>K7-K6</f>
        <v>1.1849999999999998</v>
      </c>
    </row>
    <row r="16" spans="2:11" x14ac:dyDescent="0.25">
      <c r="B16">
        <v>11</v>
      </c>
      <c r="C16" s="8">
        <v>1.28</v>
      </c>
      <c r="D16" s="17">
        <v>0.67</v>
      </c>
      <c r="I16" s="19" t="s">
        <v>326</v>
      </c>
      <c r="J16" s="18">
        <f>J10-J9</f>
        <v>1.5549999999999999</v>
      </c>
      <c r="K16" s="18">
        <f>K10-K9</f>
        <v>2.0625</v>
      </c>
    </row>
    <row r="17" spans="2:4" x14ac:dyDescent="0.25">
      <c r="B17">
        <v>12</v>
      </c>
      <c r="C17" s="8">
        <v>1.22</v>
      </c>
      <c r="D17" s="17">
        <v>0.66</v>
      </c>
    </row>
    <row r="18" spans="2:4" x14ac:dyDescent="0.25">
      <c r="B18">
        <v>13</v>
      </c>
      <c r="C18" s="8">
        <v>0.08</v>
      </c>
      <c r="D18" s="17">
        <v>-2.21</v>
      </c>
    </row>
    <row r="19" spans="2:4" x14ac:dyDescent="0.25">
      <c r="B19">
        <v>14</v>
      </c>
      <c r="C19" s="8">
        <v>1.07</v>
      </c>
      <c r="D19" s="17">
        <v>-0.66</v>
      </c>
    </row>
    <row r="20" spans="2:4" x14ac:dyDescent="0.25">
      <c r="B20">
        <v>15</v>
      </c>
      <c r="C20" s="8">
        <v>-1.26</v>
      </c>
      <c r="D20" s="17">
        <v>0.28999999999999998</v>
      </c>
    </row>
    <row r="21" spans="2:4" x14ac:dyDescent="0.25">
      <c r="B21">
        <v>16</v>
      </c>
      <c r="C21" s="8">
        <v>1.25</v>
      </c>
      <c r="D21" s="17">
        <v>-0.47</v>
      </c>
    </row>
    <row r="22" spans="2:4" x14ac:dyDescent="0.25">
      <c r="B22">
        <v>17</v>
      </c>
      <c r="C22" s="8">
        <v>3</v>
      </c>
      <c r="D22" s="17">
        <v>0.92</v>
      </c>
    </row>
    <row r="23" spans="2:4" x14ac:dyDescent="0.25">
      <c r="B23">
        <v>18</v>
      </c>
      <c r="C23" s="8">
        <v>0.65</v>
      </c>
      <c r="D23" s="17">
        <v>-1.37</v>
      </c>
    </row>
    <row r="24" spans="2:4" x14ac:dyDescent="0.25">
      <c r="B24">
        <v>19</v>
      </c>
      <c r="C24" s="8">
        <v>1.56</v>
      </c>
      <c r="D24" s="17">
        <v>0.5</v>
      </c>
    </row>
    <row r="25" spans="2:4" x14ac:dyDescent="0.25">
      <c r="B25">
        <v>20</v>
      </c>
      <c r="C25" s="10">
        <v>1.5</v>
      </c>
      <c r="D25" s="18">
        <v>0.31</v>
      </c>
    </row>
    <row r="27" spans="2:4" x14ac:dyDescent="0.25">
      <c r="B27" s="23" t="s">
        <v>314</v>
      </c>
      <c r="C27" s="19">
        <f>AVERAGE(C6:C25)</f>
        <v>0.88150000000000017</v>
      </c>
      <c r="D27" s="20">
        <f>AVERAGE(D6:D25)</f>
        <v>-9.7499999999999989E-2</v>
      </c>
    </row>
    <row r="28" spans="2:4" x14ac:dyDescent="0.25">
      <c r="B28" s="23" t="s">
        <v>329</v>
      </c>
      <c r="C28" s="19">
        <f>_xlfn.STDEV.S(C6:C25)</f>
        <v>1.1320883125306174</v>
      </c>
      <c r="D28" s="19">
        <f>_xlfn.STDEV.S(D6:D25)</f>
        <v>1.1958079189181547</v>
      </c>
    </row>
    <row r="29" spans="2:4" x14ac:dyDescent="0.25">
      <c r="B29" s="23" t="s">
        <v>330</v>
      </c>
      <c r="C29" s="19">
        <f>_xlfn.VAR.S(C6:C25)</f>
        <v>1.2816239473684208</v>
      </c>
      <c r="D29" s="19">
        <f>_xlfn.VAR.S(D6:D25)</f>
        <v>1.4299565789473683</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Raw</vt:lpstr>
      <vt:lpstr>Demographics</vt:lpstr>
      <vt:lpstr>LC Positive A</vt:lpstr>
      <vt:lpstr>HC Negative</vt:lpstr>
      <vt:lpstr>HC Positive A</vt:lpstr>
      <vt:lpstr>LC Ambiguous</vt:lpstr>
      <vt:lpstr>LC GOLD</vt:lpstr>
      <vt:lpstr>HC GOLD</vt:lpstr>
      <vt:lpstr>LC Positive B</vt:lpstr>
      <vt:lpstr>HC Ambiguous</vt:lpstr>
      <vt:lpstr>HC Positive B</vt:lpstr>
      <vt:lpstr>LC Negative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Nicholas Bastia</cp:lastModifiedBy>
  <dcterms:created xsi:type="dcterms:W3CDTF">2025-04-14T22:02:33Z</dcterms:created>
  <dcterms:modified xsi:type="dcterms:W3CDTF">2025-04-28T22:49:55Z</dcterms:modified>
</cp:coreProperties>
</file>